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nfpa-my.sharepoint.com/personal/mpluta_nfpa_com/Documents/Desktop/"/>
    </mc:Choice>
  </mc:AlternateContent>
  <xr:revisionPtr revIDLastSave="43" documentId="8_{2DF528B2-1F11-4477-BA75-407C9F3806B5}" xr6:coauthVersionLast="47" xr6:coauthVersionMax="47" xr10:uidLastSave="{0260EBAC-1762-4040-8E81-6446F001B86C}"/>
  <bookViews>
    <workbookView xWindow="40920" yWindow="-120" windowWidth="29040" windowHeight="15720" xr2:uid="{00000000-000D-0000-FFFF-FFFF00000000}"/>
  </bookViews>
  <sheets>
    <sheet name="Order Form" sheetId="14" r:id="rId1"/>
  </sheets>
  <definedNames>
    <definedName name="_xlnm.Print_Titles" localSheetId="0">'Order Form'!$30:$30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14" l="1"/>
  <c r="J59" i="14"/>
  <c r="J37" i="14"/>
  <c r="J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J96" i="14"/>
  <c r="J97" i="14"/>
  <c r="J98" i="14"/>
  <c r="J99" i="14"/>
  <c r="J100" i="14"/>
  <c r="J101" i="14"/>
  <c r="J102" i="14"/>
  <c r="J103" i="14"/>
  <c r="J104" i="14"/>
  <c r="J105" i="14"/>
  <c r="J106" i="14"/>
  <c r="J95" i="14"/>
  <c r="L75" i="14" l="1"/>
  <c r="M75" i="14" s="1"/>
  <c r="L76" i="14"/>
  <c r="M76" i="14" s="1"/>
  <c r="L77" i="14"/>
  <c r="M77" i="14" s="1"/>
  <c r="L78" i="14"/>
  <c r="M78" i="14" s="1"/>
  <c r="L79" i="14"/>
  <c r="M79" i="14" s="1"/>
  <c r="L80" i="14"/>
  <c r="M80" i="14" s="1"/>
  <c r="L81" i="14"/>
  <c r="M81" i="14" s="1"/>
  <c r="L82" i="14"/>
  <c r="M82" i="14" s="1"/>
  <c r="L83" i="14"/>
  <c r="M83" i="14" s="1"/>
  <c r="L84" i="14"/>
  <c r="M84" i="14" s="1"/>
  <c r="L85" i="14"/>
  <c r="M85" i="14" s="1"/>
  <c r="L86" i="14"/>
  <c r="M86" i="14" s="1"/>
  <c r="L87" i="14"/>
  <c r="M87" i="14" s="1"/>
  <c r="L90" i="14"/>
  <c r="M90" i="14" s="1"/>
  <c r="J91" i="14" l="1"/>
  <c r="J92" i="14"/>
  <c r="J93" i="14"/>
  <c r="J94" i="14"/>
  <c r="J107" i="14"/>
  <c r="J108" i="14"/>
  <c r="J33" i="14"/>
  <c r="J34" i="14"/>
  <c r="J35" i="14"/>
  <c r="J36" i="14"/>
  <c r="J38" i="14"/>
  <c r="J39" i="14"/>
  <c r="J40" i="14"/>
  <c r="J48" i="14"/>
  <c r="J49" i="14"/>
  <c r="J50" i="14"/>
  <c r="J51" i="14"/>
  <c r="J52" i="14"/>
  <c r="J54" i="14"/>
  <c r="J55" i="14"/>
  <c r="J56" i="14"/>
  <c r="J57" i="14"/>
  <c r="J58" i="14"/>
  <c r="J60" i="14"/>
  <c r="J61" i="14"/>
  <c r="J62" i="14"/>
  <c r="J63" i="14"/>
  <c r="J64" i="14"/>
  <c r="J65" i="14"/>
  <c r="J69" i="14"/>
  <c r="J70" i="14"/>
  <c r="J32" i="14"/>
  <c r="L71" i="14"/>
  <c r="M71" i="14" s="1"/>
  <c r="L69" i="14"/>
  <c r="M69" i="14" s="1"/>
  <c r="J90" i="14"/>
  <c r="J71" i="14"/>
  <c r="J73" i="14"/>
  <c r="J74" i="14"/>
  <c r="J75" i="14"/>
  <c r="J76" i="14"/>
  <c r="J77" i="14"/>
  <c r="J78" i="14"/>
  <c r="J79" i="14"/>
  <c r="J80" i="14"/>
  <c r="J81" i="14"/>
  <c r="J82" i="14"/>
  <c r="J83" i="14"/>
  <c r="J84" i="14"/>
  <c r="J85" i="14"/>
  <c r="J86" i="14"/>
  <c r="J87" i="14"/>
  <c r="J88" i="14"/>
  <c r="J89" i="14"/>
  <c r="J72" i="14"/>
  <c r="L109" i="14"/>
  <c r="M109" i="14" s="1"/>
  <c r="L110" i="14"/>
  <c r="M110" i="14" s="1"/>
  <c r="L111" i="14"/>
  <c r="M111" i="14" s="1"/>
  <c r="L112" i="14"/>
  <c r="M112" i="14" s="1"/>
  <c r="L113" i="14"/>
  <c r="M113" i="14" s="1"/>
  <c r="L114" i="14"/>
  <c r="M114" i="14" s="1"/>
  <c r="L115" i="14"/>
  <c r="M115" i="14" s="1"/>
  <c r="L116" i="14"/>
  <c r="M116" i="14" s="1"/>
  <c r="L117" i="14"/>
  <c r="M117" i="14" s="1"/>
  <c r="L118" i="14"/>
  <c r="M118" i="14" s="1"/>
  <c r="L119" i="14"/>
  <c r="M119" i="14" s="1"/>
  <c r="L120" i="14"/>
  <c r="M120" i="14" s="1"/>
  <c r="L121" i="14"/>
  <c r="M121" i="14" s="1"/>
  <c r="L122" i="14"/>
  <c r="M122" i="14" s="1"/>
  <c r="L123" i="14"/>
  <c r="M123" i="14" s="1"/>
  <c r="L124" i="14"/>
  <c r="M124" i="14" s="1"/>
  <c r="L125" i="14"/>
  <c r="M125" i="14" s="1"/>
  <c r="L126" i="14"/>
  <c r="M126" i="14" s="1"/>
  <c r="L127" i="14"/>
  <c r="M127" i="14" s="1"/>
  <c r="L128" i="14"/>
  <c r="M128" i="14" s="1"/>
  <c r="L129" i="14"/>
  <c r="M129" i="14" s="1"/>
  <c r="L130" i="14"/>
  <c r="M130" i="14" s="1"/>
  <c r="L131" i="14"/>
  <c r="M131" i="14" s="1"/>
  <c r="L132" i="14"/>
  <c r="M132" i="14" s="1"/>
  <c r="L133" i="14"/>
  <c r="M133" i="14" s="1"/>
  <c r="L134" i="14"/>
  <c r="M134" i="14" s="1"/>
  <c r="L135" i="14"/>
  <c r="M135" i="14" s="1"/>
  <c r="L136" i="14"/>
  <c r="M136" i="14" s="1"/>
  <c r="L137" i="14"/>
  <c r="M137" i="14" s="1"/>
  <c r="L138" i="14"/>
  <c r="M138" i="14" s="1"/>
  <c r="L139" i="14"/>
  <c r="M139" i="14" s="1"/>
  <c r="L140" i="14"/>
  <c r="M140" i="14" s="1"/>
  <c r="L141" i="14"/>
  <c r="M141" i="14" s="1"/>
  <c r="L142" i="14"/>
  <c r="M142" i="14" s="1"/>
  <c r="L143" i="14"/>
  <c r="M143" i="14" s="1"/>
  <c r="L144" i="14"/>
  <c r="M144" i="14" s="1"/>
  <c r="L145" i="14"/>
  <c r="M145" i="14" s="1"/>
  <c r="L44" i="14"/>
  <c r="M44" i="14" s="1"/>
  <c r="L43" i="14"/>
  <c r="M43" i="14" s="1"/>
  <c r="L68" i="14" l="1"/>
  <c r="M68" i="14" s="1"/>
  <c r="L70" i="14"/>
  <c r="M70" i="14" s="1"/>
  <c r="L73" i="14"/>
  <c r="M73" i="14" s="1"/>
  <c r="L42" i="14"/>
  <c r="M42" i="14" s="1"/>
  <c r="L34" i="14"/>
  <c r="M34" i="14" s="1"/>
  <c r="L93" i="14"/>
  <c r="M93" i="14" s="1"/>
  <c r="L36" i="14"/>
  <c r="M36" i="14" s="1"/>
  <c r="L56" i="14"/>
  <c r="M56" i="14" s="1"/>
  <c r="L58" i="14"/>
  <c r="M58" i="14" s="1"/>
  <c r="L66" i="14"/>
  <c r="M66" i="14" s="1"/>
  <c r="L46" i="14"/>
  <c r="M46" i="14" s="1"/>
  <c r="L48" i="14"/>
  <c r="M48" i="14" s="1"/>
  <c r="L107" i="14"/>
  <c r="M107" i="14" s="1"/>
  <c r="L45" i="14" l="1"/>
  <c r="M45" i="14" s="1"/>
  <c r="L57" i="14"/>
  <c r="M57" i="14" s="1"/>
  <c r="L55" i="14"/>
  <c r="M55" i="14" s="1"/>
  <c r="L94" i="14"/>
  <c r="M94" i="14" s="1"/>
  <c r="L41" i="14"/>
  <c r="M41" i="14" s="1"/>
  <c r="L88" i="14"/>
  <c r="M88" i="14" s="1"/>
  <c r="L108" i="14"/>
  <c r="M108" i="14" s="1"/>
  <c r="L74" i="14"/>
  <c r="M74" i="14" s="1"/>
  <c r="L92" i="14"/>
  <c r="M92" i="14" s="1"/>
  <c r="L47" i="14"/>
  <c r="M47" i="14"/>
  <c r="L35" i="14"/>
  <c r="M35" i="14" s="1"/>
  <c r="L33" i="14"/>
  <c r="M33" i="14" s="1"/>
  <c r="L67" i="14"/>
  <c r="M67" i="14" s="1"/>
  <c r="L50" i="14"/>
  <c r="M50" i="14" s="1"/>
  <c r="G31" i="14"/>
  <c r="L32" i="14"/>
  <c r="M32" i="14" s="1"/>
  <c r="L91" i="14"/>
  <c r="M91" i="14" s="1"/>
  <c r="L105" i="14"/>
  <c r="M105" i="14" s="1"/>
  <c r="L101" i="14"/>
  <c r="M101" i="14" s="1"/>
  <c r="L103" i="14"/>
  <c r="M103" i="14" s="1"/>
  <c r="L99" i="14"/>
  <c r="M99" i="14" s="1"/>
  <c r="L97" i="14"/>
  <c r="M97" i="14" s="1"/>
  <c r="L95" i="14"/>
  <c r="M95" i="14" s="1"/>
  <c r="L64" i="14"/>
  <c r="M64" i="14" s="1"/>
  <c r="L60" i="14"/>
  <c r="M60" i="14" s="1"/>
  <c r="L62" i="14"/>
  <c r="M62" i="14" s="1"/>
  <c r="L54" i="14"/>
  <c r="M54" i="14" s="1"/>
  <c r="L52" i="14"/>
  <c r="M52" i="14" s="1"/>
  <c r="L40" i="14"/>
  <c r="M40" i="14" s="1"/>
  <c r="L38" i="14"/>
  <c r="M38" i="14" s="1"/>
  <c r="L89" i="14"/>
  <c r="M89" i="14" s="1"/>
  <c r="L102" i="14" l="1"/>
  <c r="M102" i="14" s="1"/>
  <c r="L51" i="14"/>
  <c r="M51" i="14" s="1"/>
  <c r="L63" i="14"/>
  <c r="M63" i="14" s="1"/>
  <c r="L96" i="14"/>
  <c r="M96" i="14" s="1"/>
  <c r="L106" i="14"/>
  <c r="M106" i="14" s="1"/>
  <c r="L72" i="14"/>
  <c r="M72" i="14"/>
  <c r="L61" i="14"/>
  <c r="M61" i="14" s="1"/>
  <c r="L100" i="14"/>
  <c r="M100" i="14" s="1"/>
  <c r="L39" i="14"/>
  <c r="M39" i="14" s="1"/>
  <c r="L53" i="14"/>
  <c r="M53" i="14" s="1"/>
  <c r="L59" i="14"/>
  <c r="M59" i="14" s="1"/>
  <c r="L65" i="14"/>
  <c r="M65" i="14" s="1"/>
  <c r="L98" i="14"/>
  <c r="M98" i="14" s="1"/>
  <c r="L104" i="14"/>
  <c r="M104" i="14" s="1"/>
  <c r="L49" i="14"/>
  <c r="M49" i="14" s="1"/>
  <c r="L37" i="14"/>
  <c r="M37" i="14" s="1"/>
  <c r="L31" i="14"/>
  <c r="H23" i="14" l="1"/>
  <c r="M31" i="14"/>
  <c r="H24" i="14" s="1"/>
  <c r="H27" i="14" l="1"/>
  <c r="H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McCarthy, Jeff</author>
  </authors>
  <commentList>
    <comment ref="D91" authorId="0" shapeId="0" xr:uid="{D8583099-787A-4588-B13B-0E3FED8DC9D1}">
      <text>
        <r>
          <rPr>
            <b/>
            <sz val="9"/>
            <color indexed="81"/>
            <rFont val="Tahoma"/>
            <family val="2"/>
          </rPr>
          <t>Order at least one connector to install at the accumulator for testing during the competition by a judge.</t>
        </r>
        <r>
          <rPr>
            <sz val="9"/>
            <color indexed="81"/>
            <rFont val="Tahoma"/>
            <family val="2"/>
          </rPr>
          <t xml:space="preserve">
</t>
        </r>
      </text>
    </comment>
  </commentList>
</comments>
</file>

<file path=xl/sharedStrings.xml><?xml version="1.0" encoding="utf-8"?>
<sst xmlns="http://schemas.openxmlformats.org/spreadsheetml/2006/main" count="407" uniqueCount="284">
  <si>
    <t>MPV1-10-K-0</t>
  </si>
  <si>
    <t>Doering</t>
  </si>
  <si>
    <t>PRV1-10-S-0-6</t>
  </si>
  <si>
    <t>Manufacturer</t>
  </si>
  <si>
    <t>RV10-10-S-0-5</t>
  </si>
  <si>
    <t>VC10-3</t>
  </si>
  <si>
    <t>VC10-2</t>
  </si>
  <si>
    <t>VC10-4</t>
  </si>
  <si>
    <t>VC08-3</t>
  </si>
  <si>
    <t>VC08-2</t>
  </si>
  <si>
    <t>Part Number</t>
  </si>
  <si>
    <t>NV1-8-S-0</t>
  </si>
  <si>
    <t>FCV7-10-S-0-NV</t>
  </si>
  <si>
    <t>FCV7-10-S-0-FF</t>
  </si>
  <si>
    <t>Value</t>
  </si>
  <si>
    <t>Quantity Requested</t>
  </si>
  <si>
    <t>Extended Value</t>
  </si>
  <si>
    <t>Accumulators Inc</t>
  </si>
  <si>
    <t>Accumulator, 1 quart, SAE -12 port</t>
  </si>
  <si>
    <t>A1QT3100-3</t>
  </si>
  <si>
    <t>Accumulator, 1 gallon, SAE -20 port</t>
  </si>
  <si>
    <t>A13100-3</t>
  </si>
  <si>
    <t>Updated</t>
  </si>
  <si>
    <t>Other Accessories Required (if yes, refer to product specification tab)</t>
  </si>
  <si>
    <t>City</t>
  </si>
  <si>
    <t>State</t>
  </si>
  <si>
    <t>Zip</t>
  </si>
  <si>
    <t>Ship to the attention of:</t>
  </si>
  <si>
    <t>Order Date</t>
  </si>
  <si>
    <t>University</t>
  </si>
  <si>
    <t>Ship to Address</t>
  </si>
  <si>
    <t>Name</t>
  </si>
  <si>
    <t>Department</t>
  </si>
  <si>
    <t>Phone Number</t>
  </si>
  <si>
    <t>D1620-01-06SAE</t>
  </si>
  <si>
    <t>DGA1620-01</t>
  </si>
  <si>
    <t>Transducer, 0-580 PSI, SAE -6</t>
  </si>
  <si>
    <t>Transducer, 0-3626 PSI, SAE -6</t>
  </si>
  <si>
    <t>CV10-NP-0.3-B-00</t>
  </si>
  <si>
    <t>Danfoss</t>
  </si>
  <si>
    <t>121.20.096.00</t>
  </si>
  <si>
    <t>121.20.043.00</t>
  </si>
  <si>
    <t>121.20.045.00</t>
  </si>
  <si>
    <t>111.20.370.00</t>
  </si>
  <si>
    <t>111.20.372.00</t>
  </si>
  <si>
    <t>111.20.243.00</t>
  </si>
  <si>
    <t>111.20.346.00</t>
  </si>
  <si>
    <t>111.20.347.00</t>
  </si>
  <si>
    <t>111.20.348.00</t>
  </si>
  <si>
    <t>111.20.349.00</t>
  </si>
  <si>
    <t>111.20.130.00</t>
  </si>
  <si>
    <t>111.20.131.00</t>
  </si>
  <si>
    <t>Danfoss Value:</t>
  </si>
  <si>
    <t>Total Value:</t>
  </si>
  <si>
    <t>$1000 max</t>
  </si>
  <si>
    <t>Item</t>
  </si>
  <si>
    <t>4SK303S</t>
  </si>
  <si>
    <t>Electrical Connector, Deutsch 4 pin (for pressure transducers)</t>
  </si>
  <si>
    <t>SunSource</t>
  </si>
  <si>
    <t>SA-4104-KIT</t>
  </si>
  <si>
    <t>email Address</t>
  </si>
  <si>
    <t>Pump Handle</t>
  </si>
  <si>
    <t>Electrical Connector- Deutsch</t>
  </si>
  <si>
    <t>T-11A</t>
  </si>
  <si>
    <t>FV-9171-A</t>
  </si>
  <si>
    <t>Test Point- Gauge Side</t>
  </si>
  <si>
    <t>Requires cable- not included</t>
  </si>
  <si>
    <t>RV1-10-S-0-36</t>
  </si>
  <si>
    <t>SunSource/Other Value:</t>
  </si>
  <si>
    <t>CF-1P-210-A-SAE</t>
  </si>
  <si>
    <t>Gauge, 0-3000 PSI, SAE -4 male adjustable stem. 2-1/2" diameter.</t>
  </si>
  <si>
    <t>Gauge, 0-3000 PSI, 1/4" NPT male stem. 2-1/2" diameter.</t>
  </si>
  <si>
    <t>Dynamic FCI</t>
  </si>
  <si>
    <t>CF-1P-210-A</t>
  </si>
  <si>
    <t>VC16-2</t>
  </si>
  <si>
    <t>11044547</t>
  </si>
  <si>
    <t>$4000 max combined value</t>
  </si>
  <si>
    <t>$5000 max total value</t>
  </si>
  <si>
    <t>CV08-NP-0.3-B-00</t>
  </si>
  <si>
    <t>Brennan</t>
  </si>
  <si>
    <t>6400-06-06-O</t>
  </si>
  <si>
    <t>6602-06-06-06-FG</t>
  </si>
  <si>
    <t>6801-06-06-NWO-FG</t>
  </si>
  <si>
    <t>6400-06-08-O</t>
  </si>
  <si>
    <t>6408-06-O</t>
  </si>
  <si>
    <t>6408-08-O</t>
  </si>
  <si>
    <t>SA-6707</t>
  </si>
  <si>
    <t>Electrical Connector, Deutsch 2 pin (for coils) 24" leads</t>
  </si>
  <si>
    <t>CP08-3-6S</t>
  </si>
  <si>
    <t>CP10-2-8S</t>
  </si>
  <si>
    <t>Motor, Gear, 0.513 CID, Keyed Shaft .625", Bi-rotation, external drain</t>
  </si>
  <si>
    <t>Motor, Gear, 0.659 CID, Keyed Shaft .625", Bi-rotation, external drain</t>
  </si>
  <si>
    <t>Motor, Gear, 1.025 CID, Keyed Shaft .625", Bi-rotation, external drain</t>
  </si>
  <si>
    <t>Pump, Gear, 0.39 CID, 9 tooth spline, CCW rotation</t>
  </si>
  <si>
    <t>Pump, Gear, 0.39 CID, Keyed Shaft .625", CW rotation</t>
  </si>
  <si>
    <t>Pump, Gear, 0.513 CID, 9 tooth spline, CCW rotation</t>
  </si>
  <si>
    <t>Pump, Gear, 0.513 CID, 9 tooth spline, CW rotation</t>
  </si>
  <si>
    <t>Pump, Gear, 0.513 CID, Keyed Shaft .625", CW rotation</t>
  </si>
  <si>
    <t>Pump, Gear, 0.659 CID, 9 tooth spline, CCW rotation</t>
  </si>
  <si>
    <t>Pump, Gear, 0.659 CID, 9 tooth spline, CW rotation</t>
  </si>
  <si>
    <t>Pump, Gear, 0.659 CID, Keyed Shaft .625", CW rotation</t>
  </si>
  <si>
    <t>Cartridge Valve, Check, 1 to 2, size 16</t>
  </si>
  <si>
    <t>Cartridge Valve, Check, 1 to 2, size 10</t>
  </si>
  <si>
    <t>Cartridge Valve, Check, 1 to 2, size 8</t>
  </si>
  <si>
    <t>Cartridge Valve, Check, Pilot to open, Single Free flow 2-1</t>
  </si>
  <si>
    <t>Cartridge Valve, Flow Control, Compensated</t>
  </si>
  <si>
    <t xml:space="preserve">Cartridge Valve, Flow Control, Needle Valve  </t>
  </si>
  <si>
    <t xml:space="preserve">Cartridge Valve, Flow Control, Needle Valve Free Flow 1-2 </t>
  </si>
  <si>
    <t>Cartridge Valve, Line Body, T-11A, Aluminum, SAE -8/-6</t>
  </si>
  <si>
    <t xml:space="preserve">Cartridge Valve, Line Body, VC08-2, Aluminum SAE -6 </t>
  </si>
  <si>
    <t xml:space="preserve">Cartridge Valve, Line Body, VC08-3, Aluminum SAE -6 </t>
  </si>
  <si>
    <t>Cartridge Valve, Line Body, VC10-2, Aluminum SAE -8</t>
  </si>
  <si>
    <t>Cartridge Valve, Line Body, VC10-3, Aluminum SAE -8</t>
  </si>
  <si>
    <t xml:space="preserve">Cartridge Valve, Line Body, VC10-4, Aluminum SAE -6 </t>
  </si>
  <si>
    <t>Cartridge Valve, Line Body, VC16-2, Aluminum SAE -16</t>
  </si>
  <si>
    <t>Cartridge Valve, Manual, 2 pos. 2 way, normally closed</t>
  </si>
  <si>
    <t>Cartridge Valve, Pump Handle, Doering</t>
  </si>
  <si>
    <t>Cartridge Valve, Pump, Lever Operated, Push to pump, .601 CID</t>
  </si>
  <si>
    <t>Cartridge Valve, Reducing/relieving valve, direct acting</t>
  </si>
  <si>
    <t>Cartridge Valve, Relief, Direct Acting</t>
  </si>
  <si>
    <t>Cartridge Valve, Relief, Direct Acting, low pressure</t>
  </si>
  <si>
    <t xml:space="preserve">Cartridge Valve, Shuttle, High side, Ball type </t>
  </si>
  <si>
    <t>Cartridge Valve, Solenoid, 2 pos. 2 way Bi-poppet, normally Closed</t>
  </si>
  <si>
    <t>Cartridge Valve, Solenoid, 2 pos. 2 way Bi-poppet, normally Open</t>
  </si>
  <si>
    <t>Cartridge Valve, Solenoid, 2 pos. 2 way Uni-poppet Normally Open</t>
  </si>
  <si>
    <t>Cartridge Valve, Solenoid, 2 pos. 2 way Uni-poppet, normally Closed</t>
  </si>
  <si>
    <t>Cartridge Valve, Solenoid, 2 pos. 3 way Spool 1-2/1-3</t>
  </si>
  <si>
    <t>Cartridge Valve, Solenoid, 2 pos. 4 way Spool 3-2,4-1</t>
  </si>
  <si>
    <t>Cartridge Valve, Solenoid, 3 pos. 4 way (3 blocked, 2-4-1 connected in neutral)</t>
  </si>
  <si>
    <t>Fitting, Test Point- Accumulator Side. SAE -6 Male. M16-2 test thread.</t>
  </si>
  <si>
    <t>Fitting, Test Point- Gauge Side. 1/4" NPT Female.</t>
  </si>
  <si>
    <t>Electrical Connector- SA-6707</t>
  </si>
  <si>
    <t>For product related questions or to place an order, contact:</t>
  </si>
  <si>
    <t>https://brennaninc.com/fittings/tube-fittings-and-adapters/6801-nwo-fg/?attribute_item=6801-06-06-NWO-FG+%2806MJ-06MAORB+...%29</t>
  </si>
  <si>
    <t>https://brennaninc.com/fittings/tube-fittings-and-adapters/6400-o/?attribute_item=6400-06-06-O+%2806MJ-06MORB+Straig...%29</t>
  </si>
  <si>
    <t>https://brennaninc.com/fittings/tube-fittings-and-adapters/6400-o/?attribute_item=6400-06-08-O+%2806MJ-08MORB+Straig...%29</t>
  </si>
  <si>
    <t>6400-04-04-O</t>
  </si>
  <si>
    <t>6408-04-O</t>
  </si>
  <si>
    <t>6400-08-08-O</t>
  </si>
  <si>
    <t>Fitting, plug, -4 ORB male, external hex</t>
  </si>
  <si>
    <t>Fitting, plug, -6 ORB male, external hex</t>
  </si>
  <si>
    <t>Fitting, plug, -8 ORB male, external hex</t>
  </si>
  <si>
    <t>6801-04-04-NWO-FG</t>
  </si>
  <si>
    <t>6801-08-08-NWO-FG</t>
  </si>
  <si>
    <t>Fitting, 45 degree, -4 JIC male to -4 JIC female swivel</t>
  </si>
  <si>
    <t>Fitting, 45 degree, -6 JIC male to -6 JIC female swivel</t>
  </si>
  <si>
    <t>Fitting, 45 degree, -8 JIC male to -8 JIC female swivel</t>
  </si>
  <si>
    <t>Fitting, 90 degree, -4 JIC male to -4 JIC female swivel</t>
  </si>
  <si>
    <t>Fitting, 90 degree, -6 JIC male to -6 JIC female swivel</t>
  </si>
  <si>
    <t>Fitting, 90 degree, -8 JIC male to -8 JIC female swivel</t>
  </si>
  <si>
    <t>6500-04-04-FG</t>
  </si>
  <si>
    <t>6500-06-06-FG</t>
  </si>
  <si>
    <t>6500-08-08-FG</t>
  </si>
  <si>
    <t>6502-04-04-FG</t>
  </si>
  <si>
    <t>6502-06-06-FG</t>
  </si>
  <si>
    <t>6502-08-08-FG</t>
  </si>
  <si>
    <t>6602-04-04-04-FG</t>
  </si>
  <si>
    <t>Fitting, "T", -4 JIC male - JIC female swivel - JIC male</t>
  </si>
  <si>
    <t>Fitting, "T", -6 JIC male - JIC female swivel - JIC male</t>
  </si>
  <si>
    <t>Fitting, "T", -8 JIC male - JIC female swivel - JIC male</t>
  </si>
  <si>
    <t>Fitting, straight, -4 JIC male to -4 SAE male adjustable</t>
  </si>
  <si>
    <t>Fitting, straight, -6 JIC male to -6 SAE male adjustable</t>
  </si>
  <si>
    <t>Fitting, straight, -6 JIC male to -8 SAE male adjustable</t>
  </si>
  <si>
    <t>Fitting, straight, -8 JIC male to -8 SAE male adjustable</t>
  </si>
  <si>
    <t>Fitting, 45 degree, -4 JIC male to -4 SAE male adjustable</t>
  </si>
  <si>
    <t>Fitting, 45 degree, -6 JIC male to -6 SAE male adjustable</t>
  </si>
  <si>
    <t>Fitting, 45 degree, -8 JIC male to -8 SAE male adjustable</t>
  </si>
  <si>
    <t>Fitting, 90 degree, -4 JIC male to -4 SAE male adjustable</t>
  </si>
  <si>
    <t>Fitting, 90 degree, -6 JIC male to -6 SAE male adjustable</t>
  </si>
  <si>
    <t>Fitting, 90 degree, -8 JIC male to -8 SAE male adjustable</t>
  </si>
  <si>
    <t>6602-08-08-08-FG</t>
  </si>
  <si>
    <t>Fitting, straight reducer, -8 JIC female to -6 JIC male</t>
  </si>
  <si>
    <t>2406-08-06</t>
  </si>
  <si>
    <t>https://www.accumulators.com/wp-content/uploads/Bladder-Part-and-Lists-Drawing-Page-5-8.pdf</t>
  </si>
  <si>
    <t>Reference Information</t>
  </si>
  <si>
    <t>https://assets.danfoss.com/documents/latest/152102/BC359073745991en-000101.pdf</t>
  </si>
  <si>
    <t>https://assets.danfoss.com/documents/152105/BC359073985997en-000101.pdf</t>
  </si>
  <si>
    <t>https://assets.danfoss.com/documents/152101/BC359073267985en-000101.pdf</t>
  </si>
  <si>
    <t>http://www.dynamicfc.com/documents/2019Gauges_CF.pdf</t>
  </si>
  <si>
    <t>https://assets.danfoss.com/documents/238491/BC319483612502en-000104.pdf</t>
  </si>
  <si>
    <t>https://assets.danfoss.com/documents/238497/BC319580185580en-000105.pdf</t>
  </si>
  <si>
    <t>https://assets.danfoss.com/documents/150225/AI152886480966en-000303.pdf</t>
  </si>
  <si>
    <t>http://www.dynamicfc.com/documents/2019Catalog_1_GaugesAndAccessories.pdf</t>
  </si>
  <si>
    <t>https://www.doering.com/pdf/1201459.pdf</t>
  </si>
  <si>
    <t>Calc</t>
  </si>
  <si>
    <t>Link</t>
  </si>
  <si>
    <t>SNM2NN-/-8,0-B-N-06-GA-M6-E5-E5-NN-N-N-/-NNN-N-N</t>
  </si>
  <si>
    <t>SNM2NN-/-011-B-N-06-GA-M6-E5-E5-NN-N-N-/-NNN-N-N</t>
  </si>
  <si>
    <t>SNM2NN-/-017-B-N-06-GA-M6-E5-E5-NN-N-N-/-NNN-N-N</t>
  </si>
  <si>
    <t>SNP2NN-/-6,0-L-N-06-SA-P1-E6-E5-NN-N-N-/-NNN-N-N</t>
  </si>
  <si>
    <t>SNP2NN-/-6,0-R-N-06-GA-P1-E6-E5-NN-N-N-/-NNN-N-N</t>
  </si>
  <si>
    <t>SNP2NN-/-6,0-R-N-06-SA-P1-E6-E5-NN-N-N-/-NNN-N-N</t>
  </si>
  <si>
    <t>SNP2NN-/-8,0-L-N-06-SA-P1-E6-E5-NN-N-N-/-NNN-N-N</t>
  </si>
  <si>
    <t>SNP2NN-/-8,0-R-N-06-SA-P1-E6-E5-NN-N-N-/-NNN-N-N</t>
  </si>
  <si>
    <t>SNP2NN-/-8,0-R-N-06-GA-P1-E6-E5-NN-N-N-/-NNN-N-N</t>
  </si>
  <si>
    <t>SNP2NN-/-011-L-N-06-SA-P1-E6-E5-NN-N-N-/-NNN-N-N</t>
  </si>
  <si>
    <t>SNP2NN-/-011-R-N-06-SA-P1-E6-E5-NN-N-N-/-NNN-N-N</t>
  </si>
  <si>
    <t>SNP2NN-/-011-R-N-06-GA-P1-E6-E5-NN-N-N-/-NNN-N-N</t>
  </si>
  <si>
    <t>Model</t>
  </si>
  <si>
    <t>https://nfpafoundation.org/wp-content/uploads/2023/09/FV-9171.pdf</t>
  </si>
  <si>
    <t>https://nfpafoundation.org/wp-content/uploads/2023/09/CP08-3.pdf</t>
  </si>
  <si>
    <t>https://nfpafoundation.org/wp-content/uploads/2023/09/CP10-2.pdf</t>
  </si>
  <si>
    <t>https://nfpafoundation.org/wp-content/uploads/2023/09/RV10-10.pdf</t>
  </si>
  <si>
    <r>
      <t>Line Body Required</t>
    </r>
    <r>
      <rPr>
        <sz val="8"/>
        <rFont val="Arial"/>
        <family val="2"/>
      </rPr>
      <t xml:space="preserve"> (if yes, refer to product specification tab and order seperately. Not needed if a custom manifold is used.)</t>
    </r>
  </si>
  <si>
    <t>https://nfpafoundation.org/wp-content/uploads/2023/09/SA-6707.pdf</t>
  </si>
  <si>
    <t>https://nfpafoundation.org/wp-content/uploads/2023/09/SA-4104-KIT.pdf</t>
  </si>
  <si>
    <t>CP08-2-6S</t>
  </si>
  <si>
    <t>CP10-3-8S</t>
  </si>
  <si>
    <t>CP10-4-8S</t>
  </si>
  <si>
    <t>CP16-2-16S</t>
  </si>
  <si>
    <t>CV11-16-P-0-5</t>
  </si>
  <si>
    <t>HFCV10-HRT-P-E-XXX-00</t>
  </si>
  <si>
    <t>DCHP10230</t>
  </si>
  <si>
    <t>CP128-1-B-0</t>
  </si>
  <si>
    <t>SBV11-8-C-0-00</t>
  </si>
  <si>
    <t>SBV11-8-0-0-00</t>
  </si>
  <si>
    <t>Coil, "P"</t>
  </si>
  <si>
    <t>300AA00061A</t>
  </si>
  <si>
    <t>300AA00062A</t>
  </si>
  <si>
    <t>Cartridge Valve, Solenoid Coil, 12VDC Deutsch, P Type</t>
  </si>
  <si>
    <t>Cartridge Valve, Solenoid Coil, 24VDC Deutsch, P Type</t>
  </si>
  <si>
    <t>SVP10-NOR-R00-00-B-00</t>
  </si>
  <si>
    <t>Coil, "R16"</t>
  </si>
  <si>
    <t>SVP10-NCR-R00-00-B-00</t>
  </si>
  <si>
    <t>SV10-23-04-R00-00-B-00</t>
  </si>
  <si>
    <t>Cartridge Valve, Solenoid Coil, 12VDC Deutsch, R13</t>
  </si>
  <si>
    <t>Cartridge Valve, Solenoid Coil, 24VDC Deutsch, R13</t>
  </si>
  <si>
    <t>R16-12D-20W-DE</t>
  </si>
  <si>
    <t>R16-24D-20W-DE</t>
  </si>
  <si>
    <t>SV10-34-05-R00-00-B-00</t>
  </si>
  <si>
    <t>Coil, "R16" (needs two)</t>
  </si>
  <si>
    <t>NFPA Fluid Power Vehicle Challenge Order Form
2024-2025</t>
  </si>
  <si>
    <t>SV10-24-01-R00-00-B-00</t>
  </si>
  <si>
    <t>Michael.Gustafson@SunSrce.com</t>
  </si>
  <si>
    <t>Michael Gustafson</t>
  </si>
  <si>
    <t>GREEN = preferred item</t>
  </si>
  <si>
    <t>https://assets.danfoss.com/documents/367256/BC479378174459en-000101.pdf</t>
  </si>
  <si>
    <t>https://assets.danfoss.com/documents/366377/BC479261928185en-000101.pdf</t>
  </si>
  <si>
    <t>https://assets.danfoss.com/documents/237885/BC442173676147en-000101.pdf</t>
  </si>
  <si>
    <t>https://assets.danfoss.com/documents/366903/BC479377915457en-000101.pdf</t>
  </si>
  <si>
    <t>https://assets.danfoss.com/documents/367255/BC479378656463en-000101.pdf</t>
  </si>
  <si>
    <t>https://assets.danfoss.com/documents/366818/BC479467310577en-000101.pdf</t>
  </si>
  <si>
    <t>https://www.doering.com/pdf/DCHP102%20Hydraulic%20Hand%20Pump.pdf</t>
  </si>
  <si>
    <t>https://assets.danfoss.com/documents/367616/BC479373621451en-000101.pdf</t>
  </si>
  <si>
    <t>https://assets.danfoss.com/documents/396894/BC479367274429en-000201.pdf</t>
  </si>
  <si>
    <t>https://assets.danfoss.com/documents/367961/BC359780147477en-000201.pdf</t>
  </si>
  <si>
    <t>https://assets.danfoss.com/documents/370514/BC332376631124en-000202.pdf</t>
  </si>
  <si>
    <t>https://assets.danfoss.com/documents/367974/BC479701184726en-000101.pdf</t>
  </si>
  <si>
    <t>https://assets.danfoss.com/documents/367973/BC479761781911en-000101.pdf</t>
  </si>
  <si>
    <t>https://assets.danfoss.com/documents/368210/BC366465382344en-000201.pdf</t>
  </si>
  <si>
    <t>https://assets.danfoss.com/documents/368208/BC366465354338en-000201.pdf</t>
  </si>
  <si>
    <t>https://assets.danfoss.com/documents/368101/BC366465215308en-000201.pdf</t>
  </si>
  <si>
    <t>https://assets.danfoss.com/documents/368102/BC366465201305en-000201.pdf</t>
  </si>
  <si>
    <t>https://assets.danfoss.com/documents/368112/BC366465266319en-000201.pdf</t>
  </si>
  <si>
    <t>https://brennaninc.com/fittings/tube-fittings-and-adapters/6408-o/?attribute_item=6408-04-O+%2804MORB+External+Hex+H...%29</t>
  </si>
  <si>
    <t>https://brennaninc.com/fittings/tube-fittings-and-adapters/6408-o/?attribute_item=6408-06-O+%2806MORB+External+Hex+H...%29</t>
  </si>
  <si>
    <t>https://brennaninc.com/fittings/tube-fittings-and-adapters/6408-o/?attribute_item=6408-08-O+%2808MORB+External+Hex+H...%29</t>
  </si>
  <si>
    <t>https://brennaninc.com/fittings/tube-fittings-and-adapters/6400-o/?attribute_item=6400-04-04-O+%2804MJ-04MORB+Straig...%29</t>
  </si>
  <si>
    <t>https://brennaninc.com/fittings/tube-fittings-and-adapters/6400-o/?attribute_item=6400-08-08-O+%2808MJ-08MORB+Straig...%29</t>
  </si>
  <si>
    <t>6802-04-04-NWO-FG</t>
  </si>
  <si>
    <t>6802-06-06-NWO-FG</t>
  </si>
  <si>
    <t>6802-08-08-NWO-FG</t>
  </si>
  <si>
    <t>https://brennaninc.com/fittings/tube-fittings-and-adapters/6802-nwo-fg/?attribute_item=6802-04-04-NWO-FG+%2804MJ-04MAORB+...%29</t>
  </si>
  <si>
    <t>https://brennaninc.com/fittings/tube-fittings-and-adapters/6802-nwo-fg/?attribute_item=6802-06-06-NWO-FG+%2806MJ-06MAORB+...%29</t>
  </si>
  <si>
    <t>https://brennaninc.com/fittings/tube-fittings-and-adapters/6802-nwo-fg/?attribute_item=6802-08-08-NWO-FG+%2808MJ-08MAORB+...%29</t>
  </si>
  <si>
    <t>https://brennaninc.com/fittings/tube-fittings-and-adapters/6801-nwo-fg/?attribute_item=6801-04-04-NWO-FG+%2804MJ-04MAORB+...%29</t>
  </si>
  <si>
    <t>https://brennaninc.com/fittings/tube-fittings-and-adapters/6801-nwo-fg/?attribute_item=6801-08-08-NWO-FG+%2808MJ-08MAORB+...%29</t>
  </si>
  <si>
    <t>https://brennaninc.com/fittings/tube-fittings-and-adapters/6502-fg/?attribute_item=6502-04-04-FG+%2804MJ-04FJS+45+Elb...%29</t>
  </si>
  <si>
    <t>https://brennaninc.com/fittings/tube-fittings-and-adapters/6502-fg/?attribute_item=6502-06-06-FG+%2806MJ-06FJS+45+Elb...%29</t>
  </si>
  <si>
    <t>https://brennaninc.com/fittings/tube-fittings-and-adapters/6502-fg/?attribute_item=6502-08-08-FG+%2808MJ-08FJS+45+Elb...%29</t>
  </si>
  <si>
    <t>https://brennaninc.com/fittings/tube-fittings-and-adapters/6500-fg/?attribute_item=6500-04-04-FG+%2804MJ-04FJS+90+Elb...%29</t>
  </si>
  <si>
    <t>https://brennaninc.com/fittings/tube-fittings-and-adapters/6500-fg/?attribute_item=6500-08-08-FG+%2808MJ-08FJS+90+Elb...%29</t>
  </si>
  <si>
    <t>https://brennaninc.com/fittings/tube-fittings-and-adapters/6500-fg/?attribute_item=6500-06-06-FG+%2806MJ-06FJS+90+Elb...%29</t>
  </si>
  <si>
    <t>https://brennaninc.com/fittings/tube-fittings-and-adapters/6602-fg/?attribute_item=6602-04-04-04-FG+%2804MJ-04FJS-04M...%29</t>
  </si>
  <si>
    <t>https://brennaninc.com/fittings/tube-fittings-and-adapters/6602-fg/?attribute_item=6602-08-08-08-FG+%2808MJ-08FJS-08M...%29</t>
  </si>
  <si>
    <t>https://brennaninc.com/fittings/tube-fittings-and-adapters/6602-fg/?attribute_item=6602-06-06-06-FG+%2806MJ-06FJS-06M...%29</t>
  </si>
  <si>
    <t>https://brennaninc.com/fittings/tube-fittings-and-adapters/2406/?attribute_item=2406-08-06+%2808FJ-06MJ+Straight+R...%29</t>
  </si>
  <si>
    <t>Pump, Gear, 0.39 CID, 9 tooth spline, CW rotation</t>
  </si>
  <si>
    <t>https://nfpafoundation.org/wp-content/uploads/2024/09/CP08-2.pdf</t>
  </si>
  <si>
    <t>https://nfpafoundation.org/wp-content/uploads/2024/09/CP10-3.pdf</t>
  </si>
  <si>
    <t>https://nfpafoundation.org/wp-content/uploads/2024/09/CP10-4.pdf</t>
  </si>
  <si>
    <t>https://nfpafoundation.org/wp-content/uploads/2024/09/CP16-2.pdf</t>
  </si>
  <si>
    <t>FV 9171-A</t>
  </si>
  <si>
    <t>CP16-2-CPS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</si>
</sst>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0"/>
      <name val="Arial"/>
    </font>
    <font>
      <sz val="10"/>
      <name val="Arial"/>
      <family val="2"/>
    </font>
    <font>
      <sz val="10"/>
      <name val="Arial"/>
      <family val="2"/>
    </font>
    <font>
      <u/>
      <sz val="10"/>
      <color indexed="12"/>
      <name val="Arial"/>
      <family val="2"/>
    </font>
    <font>
      <b/>
      <sz val="10"/>
      <name val="Arial"/>
      <family val="2"/>
    </font>
    <font>
      <b/>
      <sz val="14"/>
      <name val="Arial"/>
      <family val="2"/>
    </font>
    <font>
      <sz val="9"/>
      <color indexed="81"/>
      <name val="Tahoma"/>
      <family val="2"/>
    </font>
    <font>
      <sz val="10"/>
      <name val="Arial"/>
      <family val="2"/>
    </font>
    <font>
      <b/>
      <sz val="10"/>
      <color rgb="FFFF0000"/>
      <name val="Arial"/>
      <family val="2"/>
    </font>
    <font>
      <b/>
      <sz val="9"/>
      <color indexed="81"/>
      <name val="Tahoma"/>
      <family val="2"/>
    </font>
    <font>
      <sz val="10"/>
      <name val="Arial"/>
      <family val="2"/>
    </font>
    <font>
      <sz val="10"/>
      <color rgb="FFFF0000"/>
      <name val="Arial"/>
      <family val="2"/>
    </font>
    <font>
      <sz val="8"/>
      <name val="Arial"/>
      <family val="2"/>
    </font>
    <font>
      <sz val="10"/>
      <color rgb="FF00000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alignment vertical="top"/>
      <protection locked="0"/>
    </xf>
    <xf numFmtId="0" fontId="2" fillId="0" borderId="0"/>
    <xf numFmtId="44" fontId="7" fillId="0" borderId="0" applyFont="0" applyFill="0" applyBorder="0" applyAlignment="0" applyProtection="0"/>
    <xf numFmtId="0" fontId="1" fillId="0" borderId="0"/>
    <xf numFmtId="9" fontId="10" fillId="0" borderId="0" applyFont="0" applyFill="0" applyBorder="0" applyAlignment="0" applyProtection="0"/>
  </cellStyleXfs>
  <cellXfs count="78">
    <xf numFmtId="0" fontId="0" fillId="0" borderId="0" xfId="0"/>
    <xf numFmtId="0" fontId="4" fillId="0" borderId="0" xfId="0" applyFont="1" applyAlignment="1">
      <alignment horizontal="center" wrapText="1"/>
    </xf>
    <xf numFmtId="0" fontId="0" fillId="0" borderId="1" xfId="0" applyBorder="1"/>
    <xf numFmtId="0" fontId="0" fillId="0" borderId="1" xfId="0" applyBorder="1" applyAlignment="1">
      <alignment wrapText="1"/>
    </xf>
    <xf numFmtId="0" fontId="1" fillId="0" borderId="1" xfId="0" applyFont="1" applyBorder="1"/>
    <xf numFmtId="0" fontId="4" fillId="0" borderId="1" xfId="0" applyFont="1" applyBorder="1" applyAlignment="1">
      <alignment horizontal="center" wrapText="1"/>
    </xf>
    <xf numFmtId="164" fontId="0" fillId="0" borderId="1" xfId="0" applyNumberFormat="1" applyBorder="1" applyAlignment="1">
      <alignment horizontal="right"/>
    </xf>
    <xf numFmtId="0" fontId="0" fillId="0" borderId="0" xfId="0" applyProtection="1">
      <protection locked="0"/>
    </xf>
    <xf numFmtId="1" fontId="0" fillId="5" borderId="1" xfId="3" applyNumberFormat="1" applyFont="1" applyFill="1" applyBorder="1" applyAlignment="1" applyProtection="1">
      <alignment horizontal="center"/>
      <protection locked="0"/>
    </xf>
    <xf numFmtId="0" fontId="0" fillId="0" borderId="0" xfId="0" applyAlignment="1">
      <alignment horizontal="right"/>
    </xf>
    <xf numFmtId="14" fontId="0" fillId="0" borderId="0" xfId="0" applyNumberFormat="1" applyAlignment="1">
      <alignment horizontal="left"/>
    </xf>
    <xf numFmtId="0" fontId="5" fillId="0" borderId="0" xfId="0" applyFont="1" applyAlignment="1">
      <alignment horizontal="center" vertical="top"/>
    </xf>
    <xf numFmtId="0" fontId="1" fillId="0" borderId="0" xfId="0" applyFont="1"/>
    <xf numFmtId="44" fontId="0" fillId="0" borderId="0" xfId="3" applyFont="1" applyAlignment="1" applyProtection="1">
      <alignment horizontal="center"/>
    </xf>
    <xf numFmtId="0" fontId="4" fillId="0" borderId="0" xfId="0" applyFont="1" applyAlignment="1">
      <alignment horizontal="right"/>
    </xf>
    <xf numFmtId="164" fontId="0" fillId="4" borderId="1" xfId="0" applyNumberFormat="1" applyFill="1" applyBorder="1"/>
    <xf numFmtId="0" fontId="1" fillId="4" borderId="1" xfId="0" applyFont="1" applyFill="1" applyBorder="1"/>
    <xf numFmtId="0" fontId="0" fillId="0" borderId="0" xfId="0" applyAlignment="1">
      <alignment horizontal="center"/>
    </xf>
    <xf numFmtId="0" fontId="4" fillId="0" borderId="1" xfId="0" applyFont="1" applyBorder="1" applyAlignment="1">
      <alignment horizontal="center"/>
    </xf>
    <xf numFmtId="44" fontId="4" fillId="0" borderId="1" xfId="3" applyFont="1" applyFill="1" applyBorder="1" applyAlignment="1" applyProtection="1">
      <alignment horizontal="center" wrapText="1"/>
    </xf>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49" fontId="1" fillId="0" borderId="1" xfId="0" applyNumberFormat="1" applyFont="1" applyBorder="1" applyAlignment="1">
      <alignment horizontal="center"/>
    </xf>
    <xf numFmtId="0" fontId="1" fillId="0" borderId="1" xfId="0" applyFont="1" applyBorder="1" applyAlignment="1">
      <alignment wrapText="1"/>
    </xf>
    <xf numFmtId="49" fontId="1" fillId="0" borderId="1" xfId="0" applyNumberFormat="1" applyFont="1" applyBorder="1" applyAlignment="1">
      <alignment horizontal="center" wrapText="1"/>
    </xf>
    <xf numFmtId="0" fontId="0" fillId="0" borderId="0" xfId="0" applyAlignment="1">
      <alignment wrapText="1"/>
    </xf>
    <xf numFmtId="0" fontId="1" fillId="0" borderId="1" xfId="1" applyFont="1" applyBorder="1" applyAlignment="1" applyProtection="1">
      <alignment wrapText="1"/>
    </xf>
    <xf numFmtId="0" fontId="8" fillId="3" borderId="1" xfId="0" applyFont="1" applyFill="1" applyBorder="1"/>
    <xf numFmtId="0" fontId="4" fillId="0" borderId="1" xfId="0" applyFont="1" applyBorder="1"/>
    <xf numFmtId="44" fontId="1" fillId="0" borderId="0" xfId="3" applyFont="1" applyAlignment="1" applyProtection="1">
      <alignment horizontal="center"/>
    </xf>
    <xf numFmtId="0" fontId="1" fillId="0" borderId="2" xfId="0" applyFont="1" applyBorder="1" applyAlignment="1">
      <alignment horizontal="right"/>
    </xf>
    <xf numFmtId="0" fontId="1" fillId="0" borderId="1" xfId="0" applyFont="1" applyBorder="1" applyAlignment="1" applyProtection="1">
      <alignment horizontal="left"/>
      <protection locked="0"/>
    </xf>
    <xf numFmtId="0" fontId="1" fillId="4" borderId="1" xfId="0" applyFont="1" applyFill="1" applyBorder="1" applyAlignment="1">
      <alignment vertical="center"/>
    </xf>
    <xf numFmtId="164" fontId="0" fillId="0" borderId="4" xfId="0" applyNumberFormat="1" applyBorder="1"/>
    <xf numFmtId="0" fontId="1" fillId="0" borderId="4" xfId="0" applyFont="1" applyBorder="1" applyAlignment="1">
      <alignment vertical="center"/>
    </xf>
    <xf numFmtId="44" fontId="4" fillId="6" borderId="0" xfId="3" applyFont="1" applyFill="1" applyAlignment="1" applyProtection="1">
      <alignment horizontal="left"/>
    </xf>
    <xf numFmtId="0" fontId="0" fillId="6" borderId="0" xfId="0" applyFill="1"/>
    <xf numFmtId="0" fontId="1" fillId="6" borderId="1" xfId="0" applyFont="1" applyFill="1" applyBorder="1" applyAlignment="1" applyProtection="1">
      <alignment horizontal="left"/>
      <protection locked="0"/>
    </xf>
    <xf numFmtId="0" fontId="1" fillId="6" borderId="1" xfId="0" applyFont="1" applyFill="1" applyBorder="1" applyProtection="1">
      <protection locked="0"/>
    </xf>
    <xf numFmtId="49" fontId="1" fillId="6" borderId="1" xfId="0" applyNumberFormat="1" applyFont="1" applyFill="1" applyBorder="1" applyAlignment="1" applyProtection="1">
      <alignment horizontal="left"/>
      <protection locked="0"/>
    </xf>
    <xf numFmtId="49" fontId="1" fillId="6" borderId="1" xfId="0" applyNumberFormat="1" applyFont="1" applyFill="1" applyBorder="1" applyAlignment="1" applyProtection="1">
      <alignment horizontal="left" wrapText="1"/>
      <protection locked="0"/>
    </xf>
    <xf numFmtId="0" fontId="11" fillId="6" borderId="1" xfId="0" applyFont="1" applyFill="1" applyBorder="1" applyAlignment="1" applyProtection="1">
      <alignment horizontal="left"/>
      <protection locked="0"/>
    </xf>
    <xf numFmtId="9" fontId="0" fillId="0" borderId="0" xfId="5" applyFont="1" applyFill="1"/>
    <xf numFmtId="0" fontId="1" fillId="0" borderId="6" xfId="0" applyFont="1" applyBorder="1" applyAlignment="1">
      <alignment horizontal="right"/>
    </xf>
    <xf numFmtId="0" fontId="1" fillId="0" borderId="6" xfId="0" applyFont="1" applyBorder="1"/>
    <xf numFmtId="0" fontId="3" fillId="0" borderId="6" xfId="1" applyBorder="1" applyAlignment="1" applyProtection="1"/>
    <xf numFmtId="44" fontId="0" fillId="0" borderId="6" xfId="3" applyFont="1" applyBorder="1" applyAlignment="1" applyProtection="1">
      <alignment horizontal="center"/>
    </xf>
    <xf numFmtId="0" fontId="0" fillId="0" borderId="6" xfId="0" applyBorder="1"/>
    <xf numFmtId="0" fontId="1" fillId="0" borderId="1" xfId="0" applyFont="1" applyBorder="1" applyProtection="1">
      <protection locked="0"/>
    </xf>
    <xf numFmtId="0" fontId="4" fillId="7" borderId="0" xfId="0" applyFont="1" applyFill="1" applyAlignment="1">
      <alignment horizontal="center"/>
    </xf>
    <xf numFmtId="0" fontId="0" fillId="7" borderId="0" xfId="0" applyFill="1"/>
    <xf numFmtId="0" fontId="4" fillId="7" borderId="0" xfId="0" applyFont="1" applyFill="1" applyAlignment="1">
      <alignment horizontal="center" wrapText="1"/>
    </xf>
    <xf numFmtId="0" fontId="4" fillId="0" borderId="0" xfId="0" applyFont="1" applyAlignment="1">
      <alignment horizontal="center"/>
    </xf>
    <xf numFmtId="0" fontId="13" fillId="0" borderId="0" xfId="0" applyFont="1" applyAlignment="1">
      <alignment wrapText="1"/>
    </xf>
    <xf numFmtId="0" fontId="13" fillId="0" borderId="1" xfId="0" applyFont="1" applyBorder="1" applyAlignment="1">
      <alignment wrapText="1"/>
    </xf>
    <xf numFmtId="0" fontId="4" fillId="0" borderId="2" xfId="0" applyFont="1" applyBorder="1" applyAlignment="1">
      <alignment horizontal="center" wrapText="1"/>
    </xf>
    <xf numFmtId="0" fontId="3" fillId="0" borderId="3" xfId="1" applyBorder="1" applyAlignment="1" applyProtection="1"/>
    <xf numFmtId="0" fontId="3" fillId="0" borderId="1" xfId="1" applyBorder="1" applyAlignment="1" applyProtection="1">
      <alignment horizontal="left" wrapText="1"/>
    </xf>
    <xf numFmtId="0" fontId="3" fillId="0" borderId="1" xfId="1" applyFill="1" applyBorder="1" applyAlignment="1" applyProtection="1">
      <alignment horizontal="left" wrapText="1"/>
    </xf>
    <xf numFmtId="0" fontId="3" fillId="0" borderId="0" xfId="1" applyFill="1" applyAlignment="1" applyProtection="1"/>
    <xf numFmtId="0" fontId="1" fillId="3" borderId="5" xfId="0" applyFont="1" applyFill="1" applyBorder="1"/>
    <xf numFmtId="0" fontId="3" fillId="3" borderId="5" xfId="1" applyFill="1" applyBorder="1" applyAlignment="1" applyProtection="1"/>
    <xf numFmtId="44" fontId="0" fillId="3" borderId="5" xfId="3" applyFont="1" applyFill="1" applyBorder="1" applyAlignment="1" applyProtection="1">
      <alignment horizontal="center"/>
    </xf>
    <xf numFmtId="0" fontId="0" fillId="3" borderId="5" xfId="0" applyFill="1" applyBorder="1"/>
    <xf numFmtId="0" fontId="1" fillId="3" borderId="3" xfId="0" applyFont="1" applyFill="1" applyBorder="1"/>
    <xf numFmtId="49" fontId="1" fillId="6" borderId="1" xfId="0" applyNumberFormat="1" applyFont="1" applyFill="1" applyBorder="1" applyProtection="1">
      <protection locked="0"/>
    </xf>
    <xf numFmtId="0" fontId="3" fillId="0" borderId="0" xfId="1" applyAlignment="1" applyProtection="1"/>
    <xf numFmtId="0" fontId="5" fillId="0" borderId="0" xfId="0" applyFont="1" applyAlignment="1">
      <alignment horizontal="center" vertical="top" wrapText="1"/>
    </xf>
    <xf numFmtId="0" fontId="4" fillId="0" borderId="0" xfId="0" applyFont="1" applyAlignment="1">
      <alignment horizontal="center"/>
    </xf>
    <xf numFmtId="14" fontId="0" fillId="2" borderId="2" xfId="0" applyNumberFormat="1" applyFill="1" applyBorder="1" applyAlignment="1" applyProtection="1">
      <alignment horizontal="center"/>
      <protection locked="0"/>
    </xf>
    <xf numFmtId="14" fontId="0" fillId="2" borderId="3" xfId="0" applyNumberFormat="1" applyFill="1" applyBorder="1" applyAlignment="1" applyProtection="1">
      <alignment horizontal="center"/>
      <protection locked="0"/>
    </xf>
    <xf numFmtId="49" fontId="1" fillId="2" borderId="2" xfId="0" applyNumberFormat="1" applyFont="1" applyFill="1" applyBorder="1" applyAlignment="1" applyProtection="1">
      <alignment horizontal="center"/>
      <protection locked="0"/>
    </xf>
    <xf numFmtId="49" fontId="0" fillId="2" borderId="3" xfId="0" applyNumberFormat="1" applyFill="1" applyBorder="1" applyAlignment="1" applyProtection="1">
      <alignment horizontal="center"/>
      <protection locked="0"/>
    </xf>
    <xf numFmtId="49" fontId="1" fillId="2" borderId="3" xfId="0" applyNumberFormat="1" applyFont="1" applyFill="1" applyBorder="1" applyAlignment="1" applyProtection="1">
      <alignment horizontal="center"/>
      <protection locked="0"/>
    </xf>
    <xf numFmtId="0" fontId="3" fillId="0" borderId="1" xfId="1" applyBorder="1" applyAlignment="1" applyProtection="1">
      <alignment horizontal="left"/>
    </xf>
    <xf numFmtId="0" fontId="0" fillId="0" borderId="0" xfId="0" applyAlignment="1">
      <alignment horizontal="left" wrapText="1"/>
    </xf>
    <xf numFmtId="0" fontId="3" fillId="0" borderId="0" xfId="1" applyAlignment="1" applyProtection="1">
      <alignment horizontal="left" vertical="center"/>
    </xf>
  </cellXfs>
  <cellStyles count="6">
    <cellStyle name="Currency" xfId="3" builtinId="4"/>
    <cellStyle name="Hyperlink" xfId="1" builtinId="8"/>
    <cellStyle name="Normal" xfId="0" builtinId="0"/>
    <cellStyle name="Normal 5" xfId="2" xr:uid="{00000000-0005-0000-0000-000003000000}"/>
    <cellStyle name="Normal 5 2" xfId="4" xr:uid="{AA0A1E56-B380-45A1-B185-6EA5D5ED188B}"/>
    <cellStyle name="Percent" xfId="5"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3525679</xdr:colOff>
      <xdr:row>4</xdr:row>
      <xdr:rowOff>0</xdr:rowOff>
    </xdr:to>
    <xdr:pic>
      <xdr:nvPicPr>
        <xdr:cNvPr id="2" name="Picture 1">
          <a:extLst>
            <a:ext uri="{FF2B5EF4-FFF2-40B4-BE49-F238E27FC236}">
              <a16:creationId xmlns:a16="http://schemas.microsoft.com/office/drawing/2014/main" id="{98A8215C-EF8A-43EB-A593-05780C4022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85725"/>
          <a:ext cx="3512344" cy="561975"/>
        </a:xfrm>
        <a:prstGeom prst="rect">
          <a:avLst/>
        </a:prstGeom>
      </xdr:spPr>
    </xdr:pic>
    <xdr:clientData/>
  </xdr:twoCellAnchor>
  <xdr:twoCellAnchor>
    <xdr:from>
      <xdr:col>1</xdr:col>
      <xdr:colOff>18185</xdr:colOff>
      <xdr:row>5</xdr:row>
      <xdr:rowOff>124557</xdr:rowOff>
    </xdr:from>
    <xdr:to>
      <xdr:col>5</xdr:col>
      <xdr:colOff>47625</xdr:colOff>
      <xdr:row>28</xdr:row>
      <xdr:rowOff>153864</xdr:rowOff>
    </xdr:to>
    <xdr:sp macro="" textlink="">
      <xdr:nvSpPr>
        <xdr:cNvPr id="3" name="TextBox 2">
          <a:extLst>
            <a:ext uri="{FF2B5EF4-FFF2-40B4-BE49-F238E27FC236}">
              <a16:creationId xmlns:a16="http://schemas.microsoft.com/office/drawing/2014/main" id="{B05A8D7C-22B0-4C25-A725-624078CD58E5}"/>
            </a:ext>
          </a:extLst>
        </xdr:cNvPr>
        <xdr:cNvSpPr txBox="1"/>
      </xdr:nvSpPr>
      <xdr:spPr>
        <a:xfrm>
          <a:off x="113435" y="930519"/>
          <a:ext cx="7495575" cy="37367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r>
            <a:rPr lang="en-US" sz="1100" baseline="0"/>
            <a:t> When ordering parts, it is important to note when accessory items are required. For example, the SVP10-NOR-R00-00-B-00 solenoid cartridge valve must have one CP10-2-8S line body to install it into (unless it is used in a custom manifold, in which case a line body is not needed), plus one R16-type coil to actuate the valve. Click the link under "Reference Information" for additional information on each part.</a:t>
          </a:r>
        </a:p>
        <a:p>
          <a:endParaRPr lang="en-US" sz="1100" baseline="0"/>
        </a:p>
        <a:p>
          <a:r>
            <a:rPr lang="en-US" sz="1100" baseline="0">
              <a:solidFill>
                <a:srgbClr val="FF0000"/>
              </a:solidFill>
            </a:rPr>
            <a:t>NOTE: Teams MUST order at least ONE D1620-01-06SAE test point (listed under the SunSource donation items) and have it installed at the accumulator so that pressure can be checked by a judge during the competition using a gauge with a DGA1620-01 mating connector.  Use of the mating connector and seperate gauge by the team is optional, but suggested.</a:t>
          </a:r>
        </a:p>
        <a:p>
          <a:endParaRPr lang="en-US" sz="1100" baseline="0"/>
        </a:p>
        <a:p>
          <a:r>
            <a:rPr lang="en-US" sz="1100" baseline="0"/>
            <a:t>SunSource is offering these components for consideration in experimental projects. It is up to the team to review the technical  data for each part to ensure it meets the needs of the application. For example, minimum rotation RPM on pumps and leakage rates through spool valves, among other technical specifications, need to be considered. While information has been provided in order to better identify potentially suitable product, it is up to the team to review the actual specification pages to ensure that all data is correct. In case a discrepancy is found, defer to the catalog information.</a:t>
          </a:r>
        </a:p>
        <a:p>
          <a:endParaRPr lang="en-US" sz="1100" baseline="0"/>
        </a:p>
        <a:p>
          <a:r>
            <a:rPr lang="en-US" sz="1100" baseline="0"/>
            <a:t>SunSource can provide provide parts not shown on this list. Please contact SunSource to determine a donation value or seperate purchase price. Once the donation limit is surpassed SunSource will quote items and accept credit card orders.</a:t>
          </a:r>
        </a:p>
        <a:p>
          <a:endParaRPr lang="en-US" sz="1100" baseline="0"/>
        </a:p>
        <a:p>
          <a:r>
            <a:rPr lang="en-US" sz="1100" baseline="0"/>
            <a:t>While items highlighted green are preferred items that are typically stocked by SunSource, product availability is not guaranteed and should be confirmed at time of order.</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brennaninc.com/fittings/tube-fittings-and-adapters/6802-nwo-fg/?attribute_item=6802-08-08-NWO-FG+%2808MJ-08MAORB+...%29" TargetMode="External"/><Relationship Id="rId18" Type="http://schemas.openxmlformats.org/officeDocument/2006/relationships/hyperlink" Target="https://brennaninc.com/fittings/tube-fittings-and-adapters/6500-fg/?attribute_item=6500-08-08-FG+%2808MJ-08FJS+90+Elb...%29" TargetMode="External"/><Relationship Id="rId26" Type="http://schemas.openxmlformats.org/officeDocument/2006/relationships/hyperlink" Target="https://43838033.fs1.hubspotusercontent-na1.net/hubfs/43838033/FPVC%20Documents/Docs%20for%20Open%20Water/SunSource%20Component%20links/CP10-2.pdf" TargetMode="External"/><Relationship Id="rId39" Type="http://schemas.openxmlformats.org/officeDocument/2006/relationships/comments" Target="../comments1.xml"/><Relationship Id="rId21" Type="http://schemas.openxmlformats.org/officeDocument/2006/relationships/hyperlink" Target="https://brennaninc.com/fittings/tube-fittings-and-adapters/6602-fg/?attribute_item=6602-06-06-06-FG+%2806MJ-06FJS-06M...%29" TargetMode="External"/><Relationship Id="rId34" Type="http://schemas.openxmlformats.org/officeDocument/2006/relationships/hyperlink" Target="https://43838033.fs1.hubspotusercontent-na1.net/hubfs/43838033/FPVC%20Documents/Docs%20for%20Open%20Water/SunSource%20Component%20links/CP08-2.pdf" TargetMode="External"/><Relationship Id="rId7" Type="http://schemas.openxmlformats.org/officeDocument/2006/relationships/hyperlink" Target="https://nfpafoundation.org/wp-content/uploads/2023/08/" TargetMode="External"/><Relationship Id="rId12" Type="http://schemas.openxmlformats.org/officeDocument/2006/relationships/hyperlink" Target="https://brennaninc.com/fittings/tube-fittings-and-adapters/6802-nwo-fg/?attribute_item=6802-06-06-NWO-FG+%2806MJ-06MAORB+...%29" TargetMode="External"/><Relationship Id="rId17" Type="http://schemas.openxmlformats.org/officeDocument/2006/relationships/hyperlink" Target="https://brennaninc.com/fittings/tube-fittings-and-adapters/6502-fg/?attribute_item=6502-08-08-FG+%2808MJ-08FJS+45+Elb...%29" TargetMode="External"/><Relationship Id="rId25" Type="http://schemas.openxmlformats.org/officeDocument/2006/relationships/hyperlink" Target="https://nfpafoundation.org/wp-content/uploads/2024/09/CP10-4.pdf" TargetMode="External"/><Relationship Id="rId33" Type="http://schemas.openxmlformats.org/officeDocument/2006/relationships/hyperlink" Target="https://43838033.fs1.hubspotusercontent-na1.net/hubfs/43838033/FPVC%20Documents/Docs%20for%20Open%20Water/SunSource%20Component%20links/SA-4104-KIT.pdf" TargetMode="External"/><Relationship Id="rId38" Type="http://schemas.openxmlformats.org/officeDocument/2006/relationships/vmlDrawing" Target="../drawings/vmlDrawing1.vml"/><Relationship Id="rId2" Type="http://schemas.openxmlformats.org/officeDocument/2006/relationships/hyperlink" Target="https://brennaninc.com/fittings/tube-fittings-and-adapters/6400-o/?attribute_item=6400-06-06-O+%2806MJ-06MORB+Straig...%29" TargetMode="External"/><Relationship Id="rId16" Type="http://schemas.openxmlformats.org/officeDocument/2006/relationships/hyperlink" Target="https://brennaninc.com/fittings/tube-fittings-and-adapters/6502-fg/?attribute_item=6502-06-06-FG+%2806MJ-06FJS+45+Elb...%29" TargetMode="External"/><Relationship Id="rId20" Type="http://schemas.openxmlformats.org/officeDocument/2006/relationships/hyperlink" Target="https://brennaninc.com/fittings/tube-fittings-and-adapters/6602-fg/?attribute_item=6602-08-08-08-FG+%2808MJ-08FJS-08M...%29" TargetMode="External"/><Relationship Id="rId29" Type="http://schemas.openxmlformats.org/officeDocument/2006/relationships/hyperlink" Target="https://43838033.fs1.hubspotusercontent-na1.net/hubfs/43838033/FPVC%20Documents/Docs%20for%20Open%20Water/SunSource%20Component%20links/CP10-3.pdf" TargetMode="External"/><Relationship Id="rId1" Type="http://schemas.openxmlformats.org/officeDocument/2006/relationships/hyperlink" Target="mailto:Michael.Gustafson@SunSrce.com" TargetMode="External"/><Relationship Id="rId6" Type="http://schemas.openxmlformats.org/officeDocument/2006/relationships/hyperlink" Target="https://nfpafoundation.org/wp-content/uploads/2023/08/" TargetMode="External"/><Relationship Id="rId11" Type="http://schemas.openxmlformats.org/officeDocument/2006/relationships/hyperlink" Target="https://brennaninc.com/fittings/tube-fittings-and-adapters/6400-o/?attribute_item=6400-08-08-O+%2808MJ-08MORB+Straig...%29" TargetMode="External"/><Relationship Id="rId24" Type="http://schemas.openxmlformats.org/officeDocument/2006/relationships/hyperlink" Target="https://nfpafoundation.org/wp-content/uploads/2024/09/CP16-2.pdf" TargetMode="External"/><Relationship Id="rId32" Type="http://schemas.openxmlformats.org/officeDocument/2006/relationships/hyperlink" Target="https://43838033.fs1.hubspotusercontent-na1.net/hubfs/43838033/FPVC%20Documents/Docs%20for%20Open%20Water/SunSource%20Component%20links/SA-6707.pdf" TargetMode="External"/><Relationship Id="rId37" Type="http://schemas.openxmlformats.org/officeDocument/2006/relationships/drawing" Target="../drawings/drawing1.xml"/><Relationship Id="rId5" Type="http://schemas.openxmlformats.org/officeDocument/2006/relationships/hyperlink" Target="https://nfpafoundation.org/wp-content/uploads/2023/08/" TargetMode="External"/><Relationship Id="rId15" Type="http://schemas.openxmlformats.org/officeDocument/2006/relationships/hyperlink" Target="https://brennaninc.com/fittings/tube-fittings-and-adapters/6801-nwo-fg/?attribute_item=6801-08-08-NWO-FG+%2808MJ-08MAORB+...%29" TargetMode="External"/><Relationship Id="rId23" Type="http://schemas.openxmlformats.org/officeDocument/2006/relationships/hyperlink" Target="https://nfpafoundation.org/wp-content/uploads/2024/09/CP10-3.pdf" TargetMode="External"/><Relationship Id="rId28" Type="http://schemas.openxmlformats.org/officeDocument/2006/relationships/hyperlink" Target="https://43838033.fs1.hubspotusercontent-na1.net/hubfs/43838033/FPVC%20Documents/Docs%20for%20Open%20Water/SunSource%20Component%20links/CP08-3.pdf" TargetMode="External"/><Relationship Id="rId36" Type="http://schemas.openxmlformats.org/officeDocument/2006/relationships/printerSettings" Target="../printerSettings/printerSettings1.bin"/><Relationship Id="rId10" Type="http://schemas.openxmlformats.org/officeDocument/2006/relationships/hyperlink" Target="https://brennaninc.com/fittings/tube-fittings-and-adapters/6408-o/?attribute_item=6408-08-O+%2808MORB+External+Hex+H...%29" TargetMode="External"/><Relationship Id="rId19" Type="http://schemas.openxmlformats.org/officeDocument/2006/relationships/hyperlink" Target="https://brennaninc.com/fittings/tube-fittings-and-adapters/6500-fg/?attribute_item=6500-06-06-FG+%2806MJ-06FJS+90+Elb...%29" TargetMode="External"/><Relationship Id="rId31" Type="http://schemas.openxmlformats.org/officeDocument/2006/relationships/hyperlink" Target="https://43838033.fs1.hubspotusercontent-na1.net/hubfs/43838033/FPVC%20Documents/Docs%20for%20Open%20Water/SunSource%20Component%20links/CP10-4.pdf" TargetMode="External"/><Relationship Id="rId4" Type="http://schemas.openxmlformats.org/officeDocument/2006/relationships/hyperlink" Target="https://brennaninc.com/fittings/tube-fittings-and-adapters/6400-o/?attribute_item=6400-04-04-O+%2804MJ-04MORB+Straig...%29" TargetMode="External"/><Relationship Id="rId9" Type="http://schemas.openxmlformats.org/officeDocument/2006/relationships/hyperlink" Target="https://nfpafoundation.org/wp-content/uploads/2023/09/SA-4104-KIT.pdf" TargetMode="External"/><Relationship Id="rId14" Type="http://schemas.openxmlformats.org/officeDocument/2006/relationships/hyperlink" Target="https://brennaninc.com/fittings/tube-fittings-and-adapters/6801-nwo-fg/?attribute_item=6801-06-06-NWO-FG+%2806MJ-06MAORB+...%29" TargetMode="External"/><Relationship Id="rId22" Type="http://schemas.openxmlformats.org/officeDocument/2006/relationships/hyperlink" Target="https://nfpafoundation.org/wp-content/uploads/2024/09/CP08-2.pdf" TargetMode="External"/><Relationship Id="rId27" Type="http://schemas.openxmlformats.org/officeDocument/2006/relationships/hyperlink" Target="https://43838033.fs1.hubspotusercontent-na1.net/hubfs/43838033/FPVC%20Documents/Docs%20for%20Open%20Water/SunSource%20Component%20links/FV-9171.pdf" TargetMode="External"/><Relationship Id="rId30" Type="http://schemas.openxmlformats.org/officeDocument/2006/relationships/hyperlink" Target="https://43838033.fs1.hubspotusercontent-na1.net/hubfs/43838033/FPVC%20Documents/Docs%20for%20Open%20Water/SunSource%20Component%20links/CP10-4.pdf" TargetMode="External"/><Relationship Id="rId35" Type="http://schemas.openxmlformats.org/officeDocument/2006/relationships/hyperlink" Target="https://43838033.fs1.hubspotusercontent-na1.net/hubfs/43838033/FPVC%20Documents/Docs%20for%20Open%20Water/SunSource%20Component%20links/RV10-10.pdf" TargetMode="External"/><Relationship Id="rId8" Type="http://schemas.openxmlformats.org/officeDocument/2006/relationships/hyperlink" Target="https://nfpafoundation.org/wp-content/uploads/2023/09/SA-6707.pdf" TargetMode="External"/><Relationship Id="rId3" Type="http://schemas.openxmlformats.org/officeDocument/2006/relationships/hyperlink" Target="https://brennaninc.com/fittings/tube-fittings-and-adapters/6400-o/?attribute_item=6400-06-08-O+%2806MJ-08MORB+Straig...%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2A6FA-9A36-4FD3-873A-1DBF66663430}">
  <sheetPr>
    <tabColor rgb="FFFF0000"/>
    <pageSetUpPr fitToPage="1"/>
  </sheetPr>
  <dimension ref="B1:P156"/>
  <sheetViews>
    <sheetView showGridLines="0" tabSelected="1" topLeftCell="A67" zoomScaleNormal="100" workbookViewId="0">
      <selection activeCell="J103" sqref="J103"/>
    </sheetView>
  </sheetViews>
  <sheetFormatPr defaultRowHeight="12.3" x14ac:dyDescent="0.4"/>
  <cols>
    <col min="1" max="1" width="1.44140625" customWidth="1"/>
    <col min="2" max="2" width="56.83203125" customWidth="1"/>
    <col min="3" max="3" width="17.27734375" customWidth="1"/>
    <col min="4" max="4" width="29" customWidth="1"/>
    <col min="5" max="5" width="8.83203125" customWidth="1"/>
    <col min="6" max="6" width="10.83203125" style="13" customWidth="1"/>
    <col min="7" max="7" width="12.83203125" customWidth="1"/>
    <col min="8" max="8" width="18.71875" customWidth="1"/>
    <col min="9" max="9" width="27" customWidth="1"/>
    <col min="10" max="10" width="74.44140625" style="76" customWidth="1"/>
    <col min="11" max="14" width="74.44140625" hidden="1" customWidth="1"/>
    <col min="15" max="15" width="74.44140625" customWidth="1"/>
  </cols>
  <sheetData>
    <row r="1" spans="2:15" x14ac:dyDescent="0.4">
      <c r="K1" s="50" t="s">
        <v>185</v>
      </c>
      <c r="L1" s="50" t="s">
        <v>184</v>
      </c>
      <c r="M1" s="50" t="s">
        <v>184</v>
      </c>
      <c r="N1" s="50" t="s">
        <v>198</v>
      </c>
      <c r="O1" s="53"/>
    </row>
    <row r="2" spans="2:15" ht="12.75" customHeight="1" x14ac:dyDescent="0.4">
      <c r="C2" s="68" t="s">
        <v>231</v>
      </c>
      <c r="D2" s="68"/>
      <c r="E2" s="68"/>
      <c r="F2" s="68"/>
      <c r="G2" s="68"/>
      <c r="H2" s="9" t="s">
        <v>22</v>
      </c>
      <c r="I2" s="10">
        <v>45546</v>
      </c>
      <c r="K2" s="51"/>
      <c r="L2" s="51"/>
      <c r="M2" s="51"/>
      <c r="N2" s="51"/>
    </row>
    <row r="3" spans="2:15" ht="12.75" customHeight="1" x14ac:dyDescent="0.4">
      <c r="C3" s="68"/>
      <c r="D3" s="68"/>
      <c r="E3" s="68"/>
      <c r="F3" s="68"/>
      <c r="G3" s="68"/>
      <c r="H3" s="11"/>
      <c r="K3" s="51"/>
      <c r="L3" s="51"/>
      <c r="M3" s="51"/>
      <c r="N3" s="51"/>
    </row>
    <row r="4" spans="2:15" ht="12.75" customHeight="1" x14ac:dyDescent="0.4">
      <c r="C4" s="68"/>
      <c r="D4" s="68"/>
      <c r="E4" s="68"/>
      <c r="F4" s="68"/>
      <c r="G4" s="68"/>
      <c r="H4" s="11"/>
      <c r="K4" s="51"/>
      <c r="L4" s="51"/>
      <c r="M4" s="51"/>
      <c r="N4" s="51"/>
    </row>
    <row r="5" spans="2:15" x14ac:dyDescent="0.4">
      <c r="B5" s="31" t="s">
        <v>132</v>
      </c>
      <c r="C5" s="61" t="s">
        <v>234</v>
      </c>
      <c r="D5" s="62" t="s">
        <v>233</v>
      </c>
      <c r="E5" s="63"/>
      <c r="F5" s="64"/>
      <c r="G5" s="65"/>
      <c r="K5" s="51"/>
      <c r="L5" s="51"/>
      <c r="M5" s="51"/>
      <c r="N5" s="51"/>
    </row>
    <row r="6" spans="2:15" x14ac:dyDescent="0.4">
      <c r="B6" s="44"/>
      <c r="C6" s="45"/>
      <c r="D6" s="46"/>
      <c r="E6" s="47"/>
      <c r="F6" s="48"/>
      <c r="G6" s="45"/>
      <c r="K6" s="51"/>
      <c r="L6" s="51"/>
      <c r="M6" s="51"/>
      <c r="N6" s="51"/>
    </row>
    <row r="7" spans="2:15" x14ac:dyDescent="0.4">
      <c r="K7" s="51"/>
      <c r="L7" s="51"/>
      <c r="M7" s="51"/>
      <c r="N7" s="51"/>
    </row>
    <row r="8" spans="2:15" x14ac:dyDescent="0.4">
      <c r="G8" s="14" t="s">
        <v>28</v>
      </c>
      <c r="H8" s="70"/>
      <c r="I8" s="71"/>
      <c r="K8" s="51"/>
      <c r="L8" s="51"/>
      <c r="M8" s="51"/>
      <c r="N8" s="51"/>
    </row>
    <row r="9" spans="2:15" x14ac:dyDescent="0.4">
      <c r="G9" s="14" t="s">
        <v>31</v>
      </c>
      <c r="H9" s="72"/>
      <c r="I9" s="73"/>
      <c r="K9" s="51"/>
      <c r="L9" s="51"/>
      <c r="M9" s="51"/>
      <c r="N9" s="51"/>
    </row>
    <row r="10" spans="2:15" x14ac:dyDescent="0.4">
      <c r="G10" s="14" t="s">
        <v>32</v>
      </c>
      <c r="H10" s="72"/>
      <c r="I10" s="73"/>
      <c r="K10" s="51"/>
      <c r="L10" s="51"/>
      <c r="M10" s="51"/>
      <c r="N10" s="51"/>
    </row>
    <row r="11" spans="2:15" x14ac:dyDescent="0.4">
      <c r="G11" s="14" t="s">
        <v>60</v>
      </c>
      <c r="H11" s="72"/>
      <c r="I11" s="73"/>
      <c r="K11" s="51"/>
      <c r="L11" s="51"/>
      <c r="M11" s="51"/>
      <c r="N11" s="51"/>
    </row>
    <row r="12" spans="2:15" x14ac:dyDescent="0.4">
      <c r="G12" s="14" t="s">
        <v>33</v>
      </c>
      <c r="H12" s="72"/>
      <c r="I12" s="73"/>
      <c r="K12" s="51"/>
      <c r="L12" s="51"/>
      <c r="M12" s="51"/>
      <c r="N12" s="51"/>
    </row>
    <row r="13" spans="2:15" x14ac:dyDescent="0.4">
      <c r="G13" s="13"/>
      <c r="H13" s="7"/>
      <c r="I13" s="7"/>
      <c r="K13" s="51"/>
      <c r="L13" s="51"/>
      <c r="M13" s="51"/>
      <c r="N13" s="51"/>
    </row>
    <row r="14" spans="2:15" x14ac:dyDescent="0.4">
      <c r="G14" s="14" t="s">
        <v>29</v>
      </c>
      <c r="H14" s="72"/>
      <c r="I14" s="74"/>
      <c r="K14" s="51"/>
      <c r="L14" s="51"/>
      <c r="M14" s="51"/>
      <c r="N14" s="51"/>
    </row>
    <row r="15" spans="2:15" x14ac:dyDescent="0.4">
      <c r="G15" s="14" t="s">
        <v>30</v>
      </c>
      <c r="H15" s="72"/>
      <c r="I15" s="74"/>
      <c r="K15" s="51"/>
      <c r="L15" s="51"/>
      <c r="M15" s="51"/>
      <c r="N15" s="51"/>
    </row>
    <row r="16" spans="2:15" x14ac:dyDescent="0.4">
      <c r="G16" s="14"/>
      <c r="H16" s="72"/>
      <c r="I16" s="74"/>
      <c r="K16" s="51"/>
      <c r="L16" s="51"/>
      <c r="M16" s="51"/>
      <c r="N16" s="51"/>
    </row>
    <row r="17" spans="2:16" x14ac:dyDescent="0.4">
      <c r="G17" s="14" t="s">
        <v>24</v>
      </c>
      <c r="H17" s="72"/>
      <c r="I17" s="74"/>
      <c r="K17" s="51"/>
      <c r="L17" s="51"/>
      <c r="M17" s="51"/>
      <c r="N17" s="51"/>
    </row>
    <row r="18" spans="2:16" x14ac:dyDescent="0.4">
      <c r="G18" s="14" t="s">
        <v>25</v>
      </c>
      <c r="H18" s="72"/>
      <c r="I18" s="74"/>
      <c r="K18" s="51"/>
      <c r="L18" s="51"/>
      <c r="M18" s="51"/>
      <c r="N18" s="51"/>
    </row>
    <row r="19" spans="2:16" ht="12.75" customHeight="1" x14ac:dyDescent="0.4">
      <c r="G19" s="14" t="s">
        <v>26</v>
      </c>
      <c r="H19" s="72"/>
      <c r="I19" s="74"/>
      <c r="K19" s="51"/>
      <c r="L19" s="51"/>
      <c r="M19" s="51"/>
      <c r="N19" s="51"/>
    </row>
    <row r="20" spans="2:16" x14ac:dyDescent="0.4">
      <c r="G20" s="14" t="s">
        <v>27</v>
      </c>
      <c r="H20" s="72"/>
      <c r="I20" s="74"/>
      <c r="K20" s="51"/>
      <c r="L20" s="51"/>
      <c r="M20" s="51"/>
      <c r="N20" s="51"/>
    </row>
    <row r="21" spans="2:16" x14ac:dyDescent="0.4">
      <c r="G21" s="13"/>
      <c r="K21" s="51"/>
      <c r="L21" s="51"/>
      <c r="M21" s="51"/>
      <c r="N21" s="51"/>
    </row>
    <row r="22" spans="2:16" x14ac:dyDescent="0.4">
      <c r="G22" s="14"/>
      <c r="H22" s="34"/>
      <c r="I22" s="35"/>
      <c r="K22" s="51"/>
      <c r="L22" s="51"/>
      <c r="M22" s="51"/>
      <c r="N22" s="51"/>
    </row>
    <row r="23" spans="2:16" x14ac:dyDescent="0.4">
      <c r="G23" s="14" t="s">
        <v>52</v>
      </c>
      <c r="H23" s="15">
        <f>SUM(L$31:L$145)</f>
        <v>0</v>
      </c>
      <c r="I23" s="33" t="s">
        <v>76</v>
      </c>
      <c r="K23" s="51"/>
      <c r="L23" s="51"/>
      <c r="M23" s="51"/>
      <c r="N23" s="51"/>
    </row>
    <row r="24" spans="2:16" x14ac:dyDescent="0.4">
      <c r="G24" s="14" t="s">
        <v>68</v>
      </c>
      <c r="H24" s="15">
        <f>SUM(M$31:M$145)</f>
        <v>0</v>
      </c>
      <c r="I24" s="16" t="s">
        <v>54</v>
      </c>
      <c r="K24" s="51"/>
      <c r="L24" s="51"/>
      <c r="M24" s="51"/>
      <c r="N24" s="51"/>
    </row>
    <row r="25" spans="2:16" x14ac:dyDescent="0.4">
      <c r="G25" s="14" t="s">
        <v>53</v>
      </c>
      <c r="H25" s="15">
        <f>SUM(H22:H24)</f>
        <v>0</v>
      </c>
      <c r="I25" s="16" t="s">
        <v>77</v>
      </c>
      <c r="K25" s="51"/>
      <c r="L25" s="51"/>
      <c r="M25" s="51"/>
      <c r="N25" s="51"/>
    </row>
    <row r="26" spans="2:16" x14ac:dyDescent="0.4">
      <c r="K26" s="51"/>
      <c r="L26" s="51"/>
      <c r="M26" s="51"/>
      <c r="N26" s="51"/>
    </row>
    <row r="27" spans="2:16" x14ac:dyDescent="0.4">
      <c r="C27" s="17"/>
      <c r="D27" s="17"/>
      <c r="E27" s="17"/>
      <c r="H27" s="69" t="str">
        <f>IF(H23&gt;4000,"Danfoss Donation Value Exceeded",IF(H24&gt;1000,"SunSource Donation Value Exceeded",""))</f>
        <v/>
      </c>
      <c r="I27" s="69"/>
      <c r="K27" s="51"/>
      <c r="L27" s="51"/>
      <c r="M27" s="51"/>
      <c r="N27" s="51"/>
    </row>
    <row r="28" spans="2:16" x14ac:dyDescent="0.4">
      <c r="K28" s="51"/>
      <c r="L28" s="51"/>
      <c r="M28" s="51"/>
      <c r="N28" s="51"/>
    </row>
    <row r="29" spans="2:16" x14ac:dyDescent="0.4">
      <c r="B29" s="14"/>
      <c r="C29" s="14"/>
      <c r="F29" s="36" t="s">
        <v>235</v>
      </c>
      <c r="G29" s="37"/>
      <c r="K29" s="51"/>
      <c r="L29" s="51"/>
      <c r="M29" s="51"/>
      <c r="N29" s="51"/>
    </row>
    <row r="30" spans="2:16" s="1" customFormat="1" ht="81.75" customHeight="1" x14ac:dyDescent="0.4">
      <c r="B30" s="18" t="s">
        <v>55</v>
      </c>
      <c r="C30" s="5" t="s">
        <v>3</v>
      </c>
      <c r="D30" s="5" t="s">
        <v>10</v>
      </c>
      <c r="E30" s="5" t="s">
        <v>14</v>
      </c>
      <c r="F30" s="19" t="s">
        <v>15</v>
      </c>
      <c r="G30" s="5" t="s">
        <v>16</v>
      </c>
      <c r="H30" s="5" t="s">
        <v>203</v>
      </c>
      <c r="I30" s="56" t="s">
        <v>23</v>
      </c>
      <c r="J30" s="5" t="s">
        <v>174</v>
      </c>
      <c r="K30" s="52"/>
      <c r="L30" s="52"/>
      <c r="M30" s="52"/>
      <c r="N30" s="52"/>
    </row>
    <row r="31" spans="2:16" x14ac:dyDescent="0.4">
      <c r="B31" s="4" t="s">
        <v>20</v>
      </c>
      <c r="C31" s="4" t="s">
        <v>17</v>
      </c>
      <c r="D31" s="38" t="s">
        <v>21</v>
      </c>
      <c r="E31" s="6">
        <v>907</v>
      </c>
      <c r="F31" s="8"/>
      <c r="G31" s="6" t="str">
        <f t="shared" ref="G31:G87" si="0">IF(F31&gt;0,F31*E31,"")</f>
        <v/>
      </c>
      <c r="H31" s="20"/>
      <c r="I31" s="21" t="s">
        <v>34</v>
      </c>
      <c r="J31" s="58" t="str">
        <f>HYPERLINK(K31,D31)</f>
        <v>A13100-3</v>
      </c>
      <c r="K31" t="s">
        <v>173</v>
      </c>
      <c r="L31">
        <f>IF(AND($G31&gt;0.001,$C31="Danfoss"),$G31,0)</f>
        <v>0</v>
      </c>
      <c r="M31" t="str">
        <f>IF(AND($G31&gt;0.001,$L31=0),$G31,0)</f>
        <v/>
      </c>
      <c r="P31" s="43"/>
    </row>
    <row r="32" spans="2:16" x14ac:dyDescent="0.4">
      <c r="B32" s="4" t="s">
        <v>18</v>
      </c>
      <c r="C32" s="4" t="s">
        <v>17</v>
      </c>
      <c r="D32" s="38" t="s">
        <v>19</v>
      </c>
      <c r="E32" s="6">
        <v>626</v>
      </c>
      <c r="F32" s="8"/>
      <c r="G32" s="6" t="str">
        <f t="shared" si="0"/>
        <v/>
      </c>
      <c r="H32" s="20"/>
      <c r="I32" s="21" t="s">
        <v>34</v>
      </c>
      <c r="J32" s="58" t="str">
        <f t="shared" ref="J32:J70" si="1">HYPERLINK(K32,D32)</f>
        <v>A1QT3100-3</v>
      </c>
      <c r="K32" t="s">
        <v>173</v>
      </c>
      <c r="L32">
        <f t="shared" ref="L32:L88" si="2">IF(AND($G32&gt;0.001,$C32="Danfoss"),$G32,0)</f>
        <v>0</v>
      </c>
      <c r="M32" t="str">
        <f t="shared" ref="M32:M88" si="3">IF(AND($G32&gt;0.001,$L32=0),$G32,0)</f>
        <v/>
      </c>
      <c r="P32" s="43"/>
    </row>
    <row r="33" spans="2:16" x14ac:dyDescent="0.4">
      <c r="B33" s="4" t="s">
        <v>102</v>
      </c>
      <c r="C33" s="4" t="s">
        <v>39</v>
      </c>
      <c r="D33" s="38" t="s">
        <v>38</v>
      </c>
      <c r="E33" s="6">
        <v>14</v>
      </c>
      <c r="F33" s="8"/>
      <c r="G33" s="6" t="str">
        <f t="shared" si="0"/>
        <v/>
      </c>
      <c r="H33" s="23" t="s">
        <v>6</v>
      </c>
      <c r="I33" s="20"/>
      <c r="J33" s="58" t="str">
        <f t="shared" si="1"/>
        <v>CV10-NP-0.3-B-00</v>
      </c>
      <c r="K33" t="s">
        <v>175</v>
      </c>
      <c r="L33" t="str">
        <f t="shared" si="2"/>
        <v/>
      </c>
      <c r="M33">
        <f t="shared" si="3"/>
        <v>0</v>
      </c>
      <c r="P33" s="43"/>
    </row>
    <row r="34" spans="2:16" x14ac:dyDescent="0.4">
      <c r="B34" s="4" t="s">
        <v>101</v>
      </c>
      <c r="C34" s="4" t="s">
        <v>39</v>
      </c>
      <c r="D34" s="38" t="s">
        <v>210</v>
      </c>
      <c r="E34" s="6">
        <v>37</v>
      </c>
      <c r="F34" s="8"/>
      <c r="G34" s="6" t="str">
        <f t="shared" si="0"/>
        <v/>
      </c>
      <c r="H34" s="21" t="s">
        <v>74</v>
      </c>
      <c r="I34" s="20"/>
      <c r="J34" s="58" t="str">
        <f t="shared" si="1"/>
        <v>CV11-16-P-0-5</v>
      </c>
      <c r="K34" t="s">
        <v>176</v>
      </c>
      <c r="L34" t="str">
        <f t="shared" si="2"/>
        <v/>
      </c>
      <c r="M34">
        <f t="shared" si="3"/>
        <v>0</v>
      </c>
      <c r="P34" s="43"/>
    </row>
    <row r="35" spans="2:16" x14ac:dyDescent="0.4">
      <c r="B35" s="4" t="s">
        <v>103</v>
      </c>
      <c r="C35" s="4" t="s">
        <v>39</v>
      </c>
      <c r="D35" s="38" t="s">
        <v>78</v>
      </c>
      <c r="E35" s="6">
        <v>12</v>
      </c>
      <c r="F35" s="8"/>
      <c r="G35" s="6" t="str">
        <f t="shared" si="0"/>
        <v/>
      </c>
      <c r="H35" s="23" t="s">
        <v>9</v>
      </c>
      <c r="I35" s="20"/>
      <c r="J35" s="58" t="str">
        <f t="shared" si="1"/>
        <v>CV08-NP-0.3-B-00</v>
      </c>
      <c r="K35" t="s">
        <v>177</v>
      </c>
      <c r="L35" t="str">
        <f t="shared" si="2"/>
        <v/>
      </c>
      <c r="M35">
        <f t="shared" si="3"/>
        <v>0</v>
      </c>
      <c r="P35" s="43"/>
    </row>
    <row r="36" spans="2:16" x14ac:dyDescent="0.4">
      <c r="B36" s="2" t="s">
        <v>104</v>
      </c>
      <c r="C36" s="4" t="s">
        <v>39</v>
      </c>
      <c r="D36" s="38" t="s">
        <v>56</v>
      </c>
      <c r="E36" s="6">
        <v>35</v>
      </c>
      <c r="F36" s="8"/>
      <c r="G36" s="6" t="str">
        <f t="shared" si="0"/>
        <v/>
      </c>
      <c r="H36" s="23" t="s">
        <v>63</v>
      </c>
      <c r="I36" s="20"/>
      <c r="J36" s="58" t="str">
        <f t="shared" si="1"/>
        <v>4SK303S</v>
      </c>
      <c r="K36" s="60" t="s">
        <v>237</v>
      </c>
      <c r="L36" t="str">
        <f t="shared" si="2"/>
        <v/>
      </c>
      <c r="M36">
        <f t="shared" si="3"/>
        <v>0</v>
      </c>
      <c r="P36" s="43"/>
    </row>
    <row r="37" spans="2:16" x14ac:dyDescent="0.4">
      <c r="B37" s="2" t="s">
        <v>105</v>
      </c>
      <c r="C37" s="4" t="s">
        <v>39</v>
      </c>
      <c r="D37" s="39" t="s">
        <v>211</v>
      </c>
      <c r="E37" s="6">
        <v>87</v>
      </c>
      <c r="F37" s="8"/>
      <c r="G37" s="6" t="str">
        <f t="shared" si="0"/>
        <v/>
      </c>
      <c r="H37" s="23" t="s">
        <v>6</v>
      </c>
      <c r="I37" s="20"/>
      <c r="J37" s="58" t="str">
        <f>HYPERLINK(K37,D37)</f>
        <v>HFCV10-HRT-P-E-XXX-00</v>
      </c>
      <c r="K37" s="60" t="s">
        <v>238</v>
      </c>
      <c r="L37" t="str">
        <f t="shared" si="2"/>
        <v/>
      </c>
      <c r="M37">
        <f t="shared" si="3"/>
        <v>0</v>
      </c>
      <c r="P37" s="43"/>
    </row>
    <row r="38" spans="2:16" x14ac:dyDescent="0.4">
      <c r="B38" s="2" t="s">
        <v>106</v>
      </c>
      <c r="C38" s="4" t="s">
        <v>39</v>
      </c>
      <c r="D38" s="38" t="s">
        <v>12</v>
      </c>
      <c r="E38" s="6">
        <v>31</v>
      </c>
      <c r="F38" s="8"/>
      <c r="G38" s="6" t="str">
        <f t="shared" si="0"/>
        <v/>
      </c>
      <c r="H38" s="23" t="s">
        <v>6</v>
      </c>
      <c r="I38" s="20"/>
      <c r="J38" s="58" t="str">
        <f t="shared" si="1"/>
        <v>FCV7-10-S-0-NV</v>
      </c>
      <c r="K38" s="60" t="s">
        <v>240</v>
      </c>
      <c r="L38" t="str">
        <f t="shared" si="2"/>
        <v/>
      </c>
      <c r="M38">
        <f t="shared" si="3"/>
        <v>0</v>
      </c>
      <c r="P38" s="43"/>
    </row>
    <row r="39" spans="2:16" x14ac:dyDescent="0.4">
      <c r="B39" s="2" t="s">
        <v>106</v>
      </c>
      <c r="C39" s="4" t="s">
        <v>39</v>
      </c>
      <c r="D39" s="38" t="s">
        <v>11</v>
      </c>
      <c r="E39" s="6">
        <v>29</v>
      </c>
      <c r="F39" s="8"/>
      <c r="G39" s="6" t="str">
        <f t="shared" si="0"/>
        <v/>
      </c>
      <c r="H39" s="23" t="s">
        <v>9</v>
      </c>
      <c r="I39" s="20"/>
      <c r="J39" s="58" t="str">
        <f t="shared" si="1"/>
        <v>NV1-8-S-0</v>
      </c>
      <c r="K39" s="60" t="s">
        <v>239</v>
      </c>
      <c r="L39" t="str">
        <f t="shared" si="2"/>
        <v/>
      </c>
      <c r="M39">
        <f t="shared" si="3"/>
        <v>0</v>
      </c>
      <c r="P39" s="43"/>
    </row>
    <row r="40" spans="2:16" x14ac:dyDescent="0.4">
      <c r="B40" s="2" t="s">
        <v>107</v>
      </c>
      <c r="C40" s="4" t="s">
        <v>39</v>
      </c>
      <c r="D40" s="38" t="s">
        <v>13</v>
      </c>
      <c r="E40" s="6">
        <v>43</v>
      </c>
      <c r="F40" s="8"/>
      <c r="G40" s="6" t="str">
        <f t="shared" si="0"/>
        <v/>
      </c>
      <c r="H40" s="23" t="s">
        <v>6</v>
      </c>
      <c r="I40" s="20"/>
      <c r="J40" s="58" t="str">
        <f t="shared" si="1"/>
        <v>FCV7-10-S-0-FF</v>
      </c>
      <c r="K40" s="60" t="s">
        <v>236</v>
      </c>
      <c r="L40" t="str">
        <f t="shared" si="2"/>
        <v/>
      </c>
      <c r="M40">
        <f t="shared" si="3"/>
        <v>0</v>
      </c>
      <c r="P40" s="43"/>
    </row>
    <row r="41" spans="2:16" x14ac:dyDescent="0.4">
      <c r="B41" s="27" t="s">
        <v>108</v>
      </c>
      <c r="C41" s="4" t="s">
        <v>58</v>
      </c>
      <c r="D41" s="38" t="s">
        <v>64</v>
      </c>
      <c r="E41" s="6">
        <v>28</v>
      </c>
      <c r="F41" s="8"/>
      <c r="G41" s="6" t="str">
        <f t="shared" si="0"/>
        <v/>
      </c>
      <c r="H41" s="23"/>
      <c r="I41" s="21"/>
      <c r="J41" s="75" t="s">
        <v>282</v>
      </c>
      <c r="K41" s="60" t="s">
        <v>199</v>
      </c>
      <c r="L41">
        <f t="shared" si="2"/>
        <v>0</v>
      </c>
      <c r="M41" t="str">
        <f t="shared" si="3"/>
        <v/>
      </c>
      <c r="P41" s="43"/>
    </row>
    <row r="42" spans="2:16" x14ac:dyDescent="0.4">
      <c r="B42" s="4" t="s">
        <v>109</v>
      </c>
      <c r="C42" s="4" t="s">
        <v>39</v>
      </c>
      <c r="D42" s="38" t="s">
        <v>206</v>
      </c>
      <c r="E42" s="6">
        <v>22</v>
      </c>
      <c r="F42" s="8"/>
      <c r="G42" s="6" t="str">
        <f t="shared" si="0"/>
        <v/>
      </c>
      <c r="H42" s="23"/>
      <c r="J42" s="75" t="s">
        <v>206</v>
      </c>
      <c r="K42" s="60" t="s">
        <v>278</v>
      </c>
      <c r="L42" t="str">
        <f t="shared" si="2"/>
        <v/>
      </c>
      <c r="M42">
        <f t="shared" si="3"/>
        <v>0</v>
      </c>
      <c r="P42" s="43"/>
    </row>
    <row r="43" spans="2:16" x14ac:dyDescent="0.4">
      <c r="B43" s="4" t="s">
        <v>110</v>
      </c>
      <c r="C43" s="4" t="s">
        <v>39</v>
      </c>
      <c r="D43" s="38" t="s">
        <v>88</v>
      </c>
      <c r="E43" s="6">
        <v>31</v>
      </c>
      <c r="F43" s="8"/>
      <c r="G43" s="6" t="str">
        <f t="shared" si="0"/>
        <v/>
      </c>
      <c r="H43" s="23"/>
      <c r="J43" s="75" t="s">
        <v>88</v>
      </c>
      <c r="K43" s="60" t="s">
        <v>200</v>
      </c>
      <c r="L43" t="str">
        <f t="shared" si="2"/>
        <v/>
      </c>
      <c r="M43">
        <f t="shared" si="3"/>
        <v>0</v>
      </c>
      <c r="P43" s="43"/>
    </row>
    <row r="44" spans="2:16" x14ac:dyDescent="0.4">
      <c r="B44" s="4" t="s">
        <v>111</v>
      </c>
      <c r="C44" s="4" t="s">
        <v>39</v>
      </c>
      <c r="D44" s="40" t="s">
        <v>89</v>
      </c>
      <c r="E44" s="6">
        <v>21</v>
      </c>
      <c r="F44" s="8"/>
      <c r="G44" s="6" t="str">
        <f t="shared" si="0"/>
        <v/>
      </c>
      <c r="H44" s="23"/>
      <c r="I44" s="20"/>
      <c r="J44" s="77" t="s">
        <v>89</v>
      </c>
      <c r="K44" s="60" t="s">
        <v>201</v>
      </c>
      <c r="L44" t="str">
        <f t="shared" si="2"/>
        <v/>
      </c>
      <c r="M44">
        <f t="shared" si="3"/>
        <v>0</v>
      </c>
      <c r="P44" s="43"/>
    </row>
    <row r="45" spans="2:16" x14ac:dyDescent="0.4">
      <c r="B45" s="4" t="s">
        <v>112</v>
      </c>
      <c r="C45" s="4" t="s">
        <v>39</v>
      </c>
      <c r="D45" s="38" t="s">
        <v>207</v>
      </c>
      <c r="E45" s="6">
        <v>25</v>
      </c>
      <c r="F45" s="8"/>
      <c r="G45" s="6" t="str">
        <f t="shared" si="0"/>
        <v/>
      </c>
      <c r="H45" s="23"/>
      <c r="J45" s="75" t="s">
        <v>207</v>
      </c>
      <c r="K45" s="60" t="s">
        <v>279</v>
      </c>
      <c r="L45" t="str">
        <f t="shared" si="2"/>
        <v/>
      </c>
      <c r="M45">
        <f t="shared" si="3"/>
        <v>0</v>
      </c>
      <c r="P45" s="43"/>
    </row>
    <row r="46" spans="2:16" x14ac:dyDescent="0.4">
      <c r="B46" s="4" t="s">
        <v>113</v>
      </c>
      <c r="C46" s="4" t="s">
        <v>39</v>
      </c>
      <c r="D46" s="40" t="s">
        <v>208</v>
      </c>
      <c r="E46" s="6">
        <v>37</v>
      </c>
      <c r="F46" s="8"/>
      <c r="G46" s="6" t="str">
        <f t="shared" si="0"/>
        <v/>
      </c>
      <c r="H46" s="23"/>
      <c r="I46" s="20"/>
      <c r="J46" s="75" t="s">
        <v>208</v>
      </c>
      <c r="K46" s="60" t="s">
        <v>280</v>
      </c>
      <c r="L46" t="str">
        <f t="shared" si="2"/>
        <v/>
      </c>
      <c r="M46">
        <f t="shared" si="3"/>
        <v>0</v>
      </c>
      <c r="P46" s="43"/>
    </row>
    <row r="47" spans="2:16" x14ac:dyDescent="0.4">
      <c r="B47" s="4" t="s">
        <v>114</v>
      </c>
      <c r="C47" s="4" t="s">
        <v>39</v>
      </c>
      <c r="D47" s="40" t="s">
        <v>209</v>
      </c>
      <c r="E47" s="6">
        <v>33</v>
      </c>
      <c r="F47" s="8"/>
      <c r="G47" s="6" t="str">
        <f t="shared" si="0"/>
        <v/>
      </c>
      <c r="H47" s="23"/>
      <c r="J47" s="75" t="s">
        <v>283</v>
      </c>
      <c r="K47" s="60" t="s">
        <v>281</v>
      </c>
      <c r="L47" t="str">
        <f t="shared" si="2"/>
        <v/>
      </c>
      <c r="M47">
        <f t="shared" si="3"/>
        <v>0</v>
      </c>
      <c r="P47" s="43"/>
    </row>
    <row r="48" spans="2:16" x14ac:dyDescent="0.4">
      <c r="B48" s="2" t="s">
        <v>115</v>
      </c>
      <c r="C48" s="4" t="s">
        <v>39</v>
      </c>
      <c r="D48" s="38" t="s">
        <v>0</v>
      </c>
      <c r="E48" s="6">
        <v>47</v>
      </c>
      <c r="F48" s="8"/>
      <c r="G48" s="6" t="str">
        <f t="shared" si="0"/>
        <v/>
      </c>
      <c r="H48" s="23" t="s">
        <v>6</v>
      </c>
      <c r="I48" s="20"/>
      <c r="J48" s="58" t="str">
        <f t="shared" si="1"/>
        <v>MPV1-10-K-0</v>
      </c>
      <c r="K48" s="60" t="s">
        <v>241</v>
      </c>
      <c r="L48" t="str">
        <f t="shared" si="2"/>
        <v/>
      </c>
      <c r="M48">
        <f t="shared" si="3"/>
        <v>0</v>
      </c>
      <c r="P48" s="43"/>
    </row>
    <row r="49" spans="2:16" x14ac:dyDescent="0.4">
      <c r="B49" s="2" t="s">
        <v>116</v>
      </c>
      <c r="C49" s="2" t="s">
        <v>1</v>
      </c>
      <c r="D49" s="38">
        <v>241016</v>
      </c>
      <c r="E49" s="6">
        <v>41</v>
      </c>
      <c r="F49" s="8"/>
      <c r="G49" s="6" t="str">
        <f t="shared" si="0"/>
        <v/>
      </c>
      <c r="H49" s="23"/>
      <c r="I49" s="20"/>
      <c r="J49" s="58">
        <f t="shared" si="1"/>
        <v>241016</v>
      </c>
      <c r="K49" t="s">
        <v>183</v>
      </c>
      <c r="L49">
        <f t="shared" si="2"/>
        <v>0</v>
      </c>
      <c r="M49" t="str">
        <f t="shared" si="3"/>
        <v/>
      </c>
      <c r="P49" s="43"/>
    </row>
    <row r="50" spans="2:16" x14ac:dyDescent="0.4">
      <c r="B50" s="2" t="s">
        <v>117</v>
      </c>
      <c r="C50" s="4" t="s">
        <v>1</v>
      </c>
      <c r="D50" s="32" t="s">
        <v>212</v>
      </c>
      <c r="E50" s="6">
        <v>177</v>
      </c>
      <c r="F50" s="8"/>
      <c r="G50" s="6" t="str">
        <f t="shared" si="0"/>
        <v/>
      </c>
      <c r="H50" s="23" t="s">
        <v>6</v>
      </c>
      <c r="I50" s="23" t="s">
        <v>61</v>
      </c>
      <c r="J50" s="58" t="str">
        <f t="shared" si="1"/>
        <v>DCHP10230</v>
      </c>
      <c r="K50" t="s">
        <v>242</v>
      </c>
      <c r="L50">
        <f t="shared" si="2"/>
        <v>0</v>
      </c>
      <c r="M50" t="str">
        <f t="shared" si="3"/>
        <v/>
      </c>
      <c r="P50" s="43"/>
    </row>
    <row r="51" spans="2:16" x14ac:dyDescent="0.4">
      <c r="B51" s="2" t="s">
        <v>118</v>
      </c>
      <c r="C51" s="4" t="s">
        <v>39</v>
      </c>
      <c r="D51" s="38" t="s">
        <v>2</v>
      </c>
      <c r="E51" s="6">
        <v>61</v>
      </c>
      <c r="F51" s="8"/>
      <c r="G51" s="6" t="str">
        <f t="shared" si="0"/>
        <v/>
      </c>
      <c r="H51" s="23" t="s">
        <v>5</v>
      </c>
      <c r="I51" s="23"/>
      <c r="J51" s="58" t="str">
        <f t="shared" si="1"/>
        <v>PRV1-10-S-0-6</v>
      </c>
      <c r="K51" s="60" t="s">
        <v>243</v>
      </c>
      <c r="L51" t="str">
        <f t="shared" si="2"/>
        <v/>
      </c>
      <c r="M51">
        <f t="shared" si="3"/>
        <v>0</v>
      </c>
      <c r="P51" s="43"/>
    </row>
    <row r="52" spans="2:16" x14ac:dyDescent="0.4">
      <c r="B52" s="2" t="s">
        <v>119</v>
      </c>
      <c r="C52" s="4" t="s">
        <v>39</v>
      </c>
      <c r="D52" s="38" t="s">
        <v>67</v>
      </c>
      <c r="E52" s="6">
        <v>43</v>
      </c>
      <c r="F52" s="8"/>
      <c r="G52" s="6" t="str">
        <f t="shared" si="0"/>
        <v/>
      </c>
      <c r="H52" s="23" t="s">
        <v>6</v>
      </c>
      <c r="I52" s="20"/>
      <c r="J52" s="58" t="str">
        <f t="shared" si="1"/>
        <v>RV1-10-S-0-36</v>
      </c>
      <c r="K52" s="60" t="s">
        <v>244</v>
      </c>
      <c r="L52" t="str">
        <f t="shared" si="2"/>
        <v/>
      </c>
      <c r="M52">
        <f t="shared" si="3"/>
        <v>0</v>
      </c>
      <c r="P52" s="43"/>
    </row>
    <row r="53" spans="2:16" x14ac:dyDescent="0.4">
      <c r="B53" s="2" t="s">
        <v>120</v>
      </c>
      <c r="C53" s="4" t="s">
        <v>39</v>
      </c>
      <c r="D53" s="38" t="s">
        <v>4</v>
      </c>
      <c r="E53" s="6">
        <v>52</v>
      </c>
      <c r="F53" s="8"/>
      <c r="G53" s="6" t="str">
        <f t="shared" si="0"/>
        <v/>
      </c>
      <c r="H53" s="23" t="s">
        <v>6</v>
      </c>
      <c r="J53" s="75" t="s">
        <v>4</v>
      </c>
      <c r="K53" s="60" t="s">
        <v>202</v>
      </c>
      <c r="L53" t="str">
        <f t="shared" si="2"/>
        <v/>
      </c>
      <c r="M53">
        <f t="shared" si="3"/>
        <v>0</v>
      </c>
      <c r="P53" s="43"/>
    </row>
    <row r="54" spans="2:16" x14ac:dyDescent="0.4">
      <c r="B54" s="2" t="s">
        <v>121</v>
      </c>
      <c r="C54" s="4" t="s">
        <v>39</v>
      </c>
      <c r="D54" s="38" t="s">
        <v>213</v>
      </c>
      <c r="E54" s="6">
        <v>19</v>
      </c>
      <c r="F54" s="8"/>
      <c r="G54" s="6" t="str">
        <f t="shared" si="0"/>
        <v/>
      </c>
      <c r="H54" s="23" t="s">
        <v>8</v>
      </c>
      <c r="I54" s="20"/>
      <c r="J54" s="58" t="str">
        <f t="shared" si="1"/>
        <v>CP128-1-B-0</v>
      </c>
      <c r="K54" s="60" t="s">
        <v>245</v>
      </c>
      <c r="L54" t="str">
        <f t="shared" si="2"/>
        <v/>
      </c>
      <c r="M54">
        <f t="shared" si="3"/>
        <v>0</v>
      </c>
      <c r="P54" s="43"/>
    </row>
    <row r="55" spans="2:16" x14ac:dyDescent="0.4">
      <c r="B55" s="4" t="s">
        <v>219</v>
      </c>
      <c r="C55" s="4" t="s">
        <v>39</v>
      </c>
      <c r="D55" s="39" t="s">
        <v>217</v>
      </c>
      <c r="E55" s="6">
        <v>19</v>
      </c>
      <c r="F55" s="8"/>
      <c r="G55" s="6" t="str">
        <f t="shared" si="0"/>
        <v/>
      </c>
      <c r="H55" s="4"/>
      <c r="I55" s="21" t="s">
        <v>131</v>
      </c>
      <c r="J55" s="58" t="str">
        <f t="shared" si="1"/>
        <v>300AA00061A</v>
      </c>
      <c r="K55" s="60" t="s">
        <v>246</v>
      </c>
      <c r="L55" t="str">
        <f t="shared" si="2"/>
        <v/>
      </c>
      <c r="M55">
        <f t="shared" si="3"/>
        <v>0</v>
      </c>
      <c r="P55" s="43"/>
    </row>
    <row r="56" spans="2:16" x14ac:dyDescent="0.4">
      <c r="B56" s="4" t="s">
        <v>225</v>
      </c>
      <c r="C56" s="4" t="s">
        <v>39</v>
      </c>
      <c r="D56" s="39" t="s">
        <v>227</v>
      </c>
      <c r="E56" s="6">
        <v>21</v>
      </c>
      <c r="F56" s="8"/>
      <c r="G56" s="6" t="str">
        <f t="shared" si="0"/>
        <v/>
      </c>
      <c r="H56" s="2"/>
      <c r="I56" s="21" t="s">
        <v>131</v>
      </c>
      <c r="J56" s="58" t="str">
        <f t="shared" si="1"/>
        <v>R16-12D-20W-DE</v>
      </c>
      <c r="K56" s="60" t="s">
        <v>246</v>
      </c>
      <c r="L56" t="str">
        <f t="shared" si="2"/>
        <v/>
      </c>
      <c r="M56">
        <f t="shared" si="3"/>
        <v>0</v>
      </c>
      <c r="P56" s="43"/>
    </row>
    <row r="57" spans="2:16" x14ac:dyDescent="0.4">
      <c r="B57" s="4" t="s">
        <v>220</v>
      </c>
      <c r="C57" s="4" t="s">
        <v>39</v>
      </c>
      <c r="D57" s="39" t="s">
        <v>218</v>
      </c>
      <c r="E57" s="6">
        <v>19</v>
      </c>
      <c r="F57" s="8"/>
      <c r="G57" s="6" t="str">
        <f t="shared" si="0"/>
        <v/>
      </c>
      <c r="H57" s="4"/>
      <c r="I57" s="21" t="s">
        <v>131</v>
      </c>
      <c r="J57" s="58" t="str">
        <f t="shared" si="1"/>
        <v>300AA00062A</v>
      </c>
      <c r="K57" s="60" t="s">
        <v>246</v>
      </c>
      <c r="L57" t="str">
        <f t="shared" si="2"/>
        <v/>
      </c>
      <c r="M57">
        <f t="shared" si="3"/>
        <v>0</v>
      </c>
      <c r="P57" s="43"/>
    </row>
    <row r="58" spans="2:16" s="26" customFormat="1" ht="12.75" customHeight="1" x14ac:dyDescent="0.4">
      <c r="B58" s="4" t="s">
        <v>226</v>
      </c>
      <c r="C58" s="4" t="s">
        <v>39</v>
      </c>
      <c r="D58" s="39" t="s">
        <v>228</v>
      </c>
      <c r="E58" s="6">
        <v>21</v>
      </c>
      <c r="F58" s="8"/>
      <c r="G58" s="6" t="str">
        <f t="shared" si="0"/>
        <v/>
      </c>
      <c r="H58" s="4"/>
      <c r="I58" s="21" t="s">
        <v>131</v>
      </c>
      <c r="J58" s="58" t="str">
        <f t="shared" si="1"/>
        <v>R16-24D-20W-DE</v>
      </c>
      <c r="K58" s="60" t="s">
        <v>246</v>
      </c>
      <c r="L58" t="str">
        <f t="shared" si="2"/>
        <v/>
      </c>
      <c r="M58">
        <f t="shared" si="3"/>
        <v>0</v>
      </c>
      <c r="N58"/>
      <c r="P58" s="43"/>
    </row>
    <row r="59" spans="2:16" s="26" customFormat="1" ht="12.75" customHeight="1" x14ac:dyDescent="0.4">
      <c r="B59" s="2" t="s">
        <v>122</v>
      </c>
      <c r="C59" s="4" t="s">
        <v>39</v>
      </c>
      <c r="D59" s="38" t="s">
        <v>214</v>
      </c>
      <c r="E59" s="6">
        <v>85</v>
      </c>
      <c r="F59" s="8"/>
      <c r="G59" s="6" t="str">
        <f t="shared" si="0"/>
        <v/>
      </c>
      <c r="H59" s="23" t="s">
        <v>9</v>
      </c>
      <c r="I59" s="21" t="s">
        <v>216</v>
      </c>
      <c r="J59" s="58" t="str">
        <f t="shared" si="1"/>
        <v>SBV11-8-C-0-00</v>
      </c>
      <c r="K59" s="60" t="s">
        <v>247</v>
      </c>
      <c r="L59" t="str">
        <f t="shared" si="2"/>
        <v/>
      </c>
      <c r="M59">
        <f t="shared" si="3"/>
        <v>0</v>
      </c>
      <c r="N59"/>
      <c r="P59" s="43"/>
    </row>
    <row r="60" spans="2:16" s="26" customFormat="1" ht="12.75" customHeight="1" x14ac:dyDescent="0.4">
      <c r="B60" s="2" t="s">
        <v>123</v>
      </c>
      <c r="C60" s="4" t="s">
        <v>39</v>
      </c>
      <c r="D60" s="38" t="s">
        <v>215</v>
      </c>
      <c r="E60" s="6">
        <v>92</v>
      </c>
      <c r="F60" s="8"/>
      <c r="G60" s="6" t="str">
        <f t="shared" si="0"/>
        <v/>
      </c>
      <c r="H60" s="23" t="s">
        <v>9</v>
      </c>
      <c r="I60" s="21" t="s">
        <v>216</v>
      </c>
      <c r="J60" s="58" t="str">
        <f t="shared" si="1"/>
        <v>SBV11-8-0-0-00</v>
      </c>
      <c r="K60" s="60" t="s">
        <v>248</v>
      </c>
      <c r="L60" t="str">
        <f t="shared" si="2"/>
        <v/>
      </c>
      <c r="M60">
        <f t="shared" si="3"/>
        <v>0</v>
      </c>
      <c r="N60"/>
      <c r="P60" s="43"/>
    </row>
    <row r="61" spans="2:16" s="26" customFormat="1" ht="12.75" customHeight="1" x14ac:dyDescent="0.4">
      <c r="B61" s="2" t="s">
        <v>124</v>
      </c>
      <c r="C61" s="4" t="s">
        <v>39</v>
      </c>
      <c r="D61" s="38" t="s">
        <v>221</v>
      </c>
      <c r="E61" s="6">
        <v>52</v>
      </c>
      <c r="F61" s="8"/>
      <c r="G61" s="6" t="str">
        <f t="shared" si="0"/>
        <v/>
      </c>
      <c r="H61" s="23" t="s">
        <v>6</v>
      </c>
      <c r="I61" s="21" t="s">
        <v>222</v>
      </c>
      <c r="J61" s="58" t="str">
        <f t="shared" si="1"/>
        <v>SVP10-NOR-R00-00-B-00</v>
      </c>
      <c r="K61" s="60" t="s">
        <v>249</v>
      </c>
      <c r="L61" t="str">
        <f t="shared" si="2"/>
        <v/>
      </c>
      <c r="M61">
        <f t="shared" si="3"/>
        <v>0</v>
      </c>
      <c r="N61"/>
      <c r="P61" s="43"/>
    </row>
    <row r="62" spans="2:16" s="26" customFormat="1" ht="12.75" customHeight="1" x14ac:dyDescent="0.4">
      <c r="B62" s="4" t="s">
        <v>125</v>
      </c>
      <c r="C62" s="4" t="s">
        <v>39</v>
      </c>
      <c r="D62" s="38" t="s">
        <v>223</v>
      </c>
      <c r="E62" s="6">
        <v>39</v>
      </c>
      <c r="F62" s="8"/>
      <c r="G62" s="6" t="str">
        <f t="shared" si="0"/>
        <v/>
      </c>
      <c r="H62" s="23" t="s">
        <v>6</v>
      </c>
      <c r="I62" s="21" t="s">
        <v>222</v>
      </c>
      <c r="J62" s="58" t="str">
        <f t="shared" si="1"/>
        <v>SVP10-NCR-R00-00-B-00</v>
      </c>
      <c r="K62" s="60" t="s">
        <v>250</v>
      </c>
      <c r="L62" t="str">
        <f t="shared" si="2"/>
        <v/>
      </c>
      <c r="M62">
        <f t="shared" si="3"/>
        <v>0</v>
      </c>
      <c r="N62"/>
      <c r="P62" s="43"/>
    </row>
    <row r="63" spans="2:16" s="26" customFormat="1" x14ac:dyDescent="0.4">
      <c r="B63" s="2" t="s">
        <v>126</v>
      </c>
      <c r="C63" s="4" t="s">
        <v>39</v>
      </c>
      <c r="D63" s="38" t="s">
        <v>224</v>
      </c>
      <c r="E63" s="6">
        <v>40</v>
      </c>
      <c r="F63" s="8"/>
      <c r="G63" s="6" t="str">
        <f t="shared" si="0"/>
        <v/>
      </c>
      <c r="H63" s="23" t="s">
        <v>5</v>
      </c>
      <c r="I63" s="21" t="s">
        <v>222</v>
      </c>
      <c r="J63" s="58" t="str">
        <f t="shared" si="1"/>
        <v>SV10-23-04-R00-00-B-00</v>
      </c>
      <c r="K63" s="60" t="s">
        <v>251</v>
      </c>
      <c r="L63" t="str">
        <f t="shared" si="2"/>
        <v/>
      </c>
      <c r="M63">
        <f t="shared" si="3"/>
        <v>0</v>
      </c>
      <c r="N63"/>
      <c r="P63" s="43"/>
    </row>
    <row r="64" spans="2:16" s="26" customFormat="1" x14ac:dyDescent="0.4">
      <c r="B64" s="2" t="s">
        <v>127</v>
      </c>
      <c r="C64" s="4" t="s">
        <v>39</v>
      </c>
      <c r="D64" s="38" t="s">
        <v>232</v>
      </c>
      <c r="E64" s="6">
        <v>46</v>
      </c>
      <c r="F64" s="8"/>
      <c r="G64" s="6" t="str">
        <f t="shared" si="0"/>
        <v/>
      </c>
      <c r="H64" s="23" t="s">
        <v>7</v>
      </c>
      <c r="I64" s="21" t="s">
        <v>222</v>
      </c>
      <c r="J64" s="58" t="str">
        <f t="shared" si="1"/>
        <v>SV10-24-01-R00-00-B-00</v>
      </c>
      <c r="K64" s="60" t="s">
        <v>252</v>
      </c>
      <c r="L64" t="str">
        <f t="shared" si="2"/>
        <v/>
      </c>
      <c r="M64">
        <f t="shared" si="3"/>
        <v>0</v>
      </c>
      <c r="N64"/>
      <c r="P64" s="43"/>
    </row>
    <row r="65" spans="2:16" s="26" customFormat="1" ht="24.6" x14ac:dyDescent="0.4">
      <c r="B65" s="24" t="s">
        <v>128</v>
      </c>
      <c r="C65" s="4" t="s">
        <v>39</v>
      </c>
      <c r="D65" s="38" t="s">
        <v>229</v>
      </c>
      <c r="E65" s="6">
        <v>82</v>
      </c>
      <c r="F65" s="8"/>
      <c r="G65" s="6" t="str">
        <f t="shared" si="0"/>
        <v/>
      </c>
      <c r="H65" s="23" t="s">
        <v>7</v>
      </c>
      <c r="I65" s="21" t="s">
        <v>230</v>
      </c>
      <c r="J65" s="58" t="str">
        <f t="shared" si="1"/>
        <v>SV10-34-05-R00-00-B-00</v>
      </c>
      <c r="K65" s="60" t="s">
        <v>253</v>
      </c>
      <c r="L65" t="str">
        <f t="shared" si="2"/>
        <v/>
      </c>
      <c r="M65">
        <f t="shared" si="3"/>
        <v>0</v>
      </c>
      <c r="N65"/>
      <c r="P65" s="43"/>
    </row>
    <row r="66" spans="2:16" x14ac:dyDescent="0.4">
      <c r="B66" s="4" t="s">
        <v>87</v>
      </c>
      <c r="C66" s="4" t="s">
        <v>58</v>
      </c>
      <c r="D66" s="39" t="s">
        <v>86</v>
      </c>
      <c r="E66" s="6">
        <v>11</v>
      </c>
      <c r="F66" s="8"/>
      <c r="G66" s="6" t="str">
        <f t="shared" si="0"/>
        <v/>
      </c>
      <c r="H66" s="2"/>
      <c r="J66" s="75" t="s">
        <v>86</v>
      </c>
      <c r="K66" s="60" t="s">
        <v>204</v>
      </c>
      <c r="L66">
        <f t="shared" si="2"/>
        <v>0</v>
      </c>
      <c r="M66" t="str">
        <f t="shared" si="3"/>
        <v/>
      </c>
      <c r="N66" s="12"/>
      <c r="P66" s="43"/>
    </row>
    <row r="67" spans="2:16" x14ac:dyDescent="0.4">
      <c r="B67" s="22" t="s">
        <v>57</v>
      </c>
      <c r="C67" s="4" t="s">
        <v>58</v>
      </c>
      <c r="D67" s="38" t="s">
        <v>59</v>
      </c>
      <c r="E67" s="6">
        <v>4</v>
      </c>
      <c r="F67" s="8"/>
      <c r="G67" s="6" t="str">
        <f t="shared" si="0"/>
        <v/>
      </c>
      <c r="H67" s="20"/>
      <c r="I67" s="21" t="s">
        <v>66</v>
      </c>
      <c r="J67" s="58" t="s">
        <v>59</v>
      </c>
      <c r="K67" s="60" t="s">
        <v>205</v>
      </c>
      <c r="L67">
        <f t="shared" si="2"/>
        <v>0</v>
      </c>
      <c r="M67" t="str">
        <f t="shared" si="3"/>
        <v/>
      </c>
      <c r="N67" s="12"/>
      <c r="P67" s="43"/>
    </row>
    <row r="68" spans="2:16" x14ac:dyDescent="0.4">
      <c r="B68" s="22" t="s">
        <v>139</v>
      </c>
      <c r="C68" s="4" t="s">
        <v>79</v>
      </c>
      <c r="D68" s="38" t="s">
        <v>137</v>
      </c>
      <c r="E68" s="6">
        <v>1</v>
      </c>
      <c r="F68" s="8"/>
      <c r="G68" s="6" t="str">
        <f t="shared" si="0"/>
        <v/>
      </c>
      <c r="H68" s="20"/>
      <c r="I68" s="21"/>
      <c r="J68" s="58" t="str">
        <f>HYPERLINK(K68,D68)</f>
        <v>6408-04-O</v>
      </c>
      <c r="K68" t="s">
        <v>254</v>
      </c>
      <c r="L68">
        <f t="shared" si="2"/>
        <v>0</v>
      </c>
      <c r="M68" t="str">
        <f t="shared" si="3"/>
        <v/>
      </c>
      <c r="P68" s="43"/>
    </row>
    <row r="69" spans="2:16" x14ac:dyDescent="0.4">
      <c r="B69" s="22" t="s">
        <v>140</v>
      </c>
      <c r="C69" s="4" t="s">
        <v>79</v>
      </c>
      <c r="D69" s="38" t="s">
        <v>84</v>
      </c>
      <c r="E69" s="6">
        <v>1</v>
      </c>
      <c r="F69" s="8"/>
      <c r="G69" s="6" t="str">
        <f t="shared" si="0"/>
        <v/>
      </c>
      <c r="H69" s="20"/>
      <c r="I69" s="21"/>
      <c r="J69" s="58" t="str">
        <f t="shared" si="1"/>
        <v>6408-06-O</v>
      </c>
      <c r="K69" s="67" t="s">
        <v>255</v>
      </c>
      <c r="L69">
        <f t="shared" si="2"/>
        <v>0</v>
      </c>
      <c r="M69" t="str">
        <f t="shared" si="3"/>
        <v/>
      </c>
      <c r="P69" s="43"/>
    </row>
    <row r="70" spans="2:16" x14ac:dyDescent="0.4">
      <c r="B70" s="22" t="s">
        <v>141</v>
      </c>
      <c r="C70" s="4" t="s">
        <v>79</v>
      </c>
      <c r="D70" s="38" t="s">
        <v>85</v>
      </c>
      <c r="E70" s="6">
        <v>1</v>
      </c>
      <c r="F70" s="8"/>
      <c r="G70" s="6" t="str">
        <f t="shared" si="0"/>
        <v/>
      </c>
      <c r="H70" s="20"/>
      <c r="I70" s="21"/>
      <c r="J70" s="58" t="str">
        <f t="shared" si="1"/>
        <v>6408-08-O</v>
      </c>
      <c r="K70" s="67" t="s">
        <v>256</v>
      </c>
      <c r="L70">
        <f t="shared" si="2"/>
        <v>0</v>
      </c>
      <c r="M70" t="str">
        <f t="shared" si="3"/>
        <v/>
      </c>
      <c r="P70" s="43"/>
    </row>
    <row r="71" spans="2:16" x14ac:dyDescent="0.4">
      <c r="B71" s="4" t="s">
        <v>160</v>
      </c>
      <c r="C71" s="4" t="s">
        <v>79</v>
      </c>
      <c r="D71" s="32" t="s">
        <v>136</v>
      </c>
      <c r="E71" s="6">
        <v>1</v>
      </c>
      <c r="F71" s="8"/>
      <c r="G71" s="6" t="str">
        <f t="shared" si="0"/>
        <v/>
      </c>
      <c r="H71" s="20"/>
      <c r="I71" s="21"/>
      <c r="J71" s="58" t="str">
        <f t="shared" ref="J71" si="4">HYPERLINK(K71,D71)</f>
        <v>6400-04-04-O</v>
      </c>
      <c r="K71" s="57" t="s">
        <v>257</v>
      </c>
      <c r="L71">
        <f t="shared" si="2"/>
        <v>0</v>
      </c>
      <c r="M71" t="str">
        <f t="shared" si="3"/>
        <v/>
      </c>
      <c r="P71" s="43"/>
    </row>
    <row r="72" spans="2:16" x14ac:dyDescent="0.4">
      <c r="B72" s="4" t="s">
        <v>161</v>
      </c>
      <c r="C72" s="4" t="s">
        <v>79</v>
      </c>
      <c r="D72" s="39" t="s">
        <v>80</v>
      </c>
      <c r="E72" s="6">
        <v>2</v>
      </c>
      <c r="F72" s="8"/>
      <c r="G72" s="6" t="str">
        <f t="shared" si="0"/>
        <v/>
      </c>
      <c r="H72" s="23"/>
      <c r="I72" s="20"/>
      <c r="J72" s="58" t="str">
        <f>HYPERLINK(K72,D72)</f>
        <v>6400-06-06-O</v>
      </c>
      <c r="K72" s="57" t="s">
        <v>134</v>
      </c>
      <c r="L72">
        <f t="shared" si="2"/>
        <v>0</v>
      </c>
      <c r="M72" t="str">
        <f t="shared" si="3"/>
        <v/>
      </c>
      <c r="P72" s="43"/>
    </row>
    <row r="73" spans="2:16" x14ac:dyDescent="0.4">
      <c r="B73" s="4" t="s">
        <v>162</v>
      </c>
      <c r="C73" s="4" t="s">
        <v>79</v>
      </c>
      <c r="D73" s="39" t="s">
        <v>83</v>
      </c>
      <c r="E73" s="6">
        <v>2</v>
      </c>
      <c r="F73" s="8"/>
      <c r="G73" s="6" t="str">
        <f t="shared" si="0"/>
        <v/>
      </c>
      <c r="H73" s="23"/>
      <c r="I73" s="20"/>
      <c r="J73" s="58" t="str">
        <f t="shared" ref="J73:J108" si="5">HYPERLINK(K73,D73)</f>
        <v>6400-06-08-O</v>
      </c>
      <c r="K73" s="57" t="s">
        <v>135</v>
      </c>
      <c r="L73">
        <f t="shared" si="2"/>
        <v>0</v>
      </c>
      <c r="M73" t="str">
        <f t="shared" si="3"/>
        <v/>
      </c>
      <c r="P73" s="43"/>
    </row>
    <row r="74" spans="2:16" x14ac:dyDescent="0.4">
      <c r="B74" s="4" t="s">
        <v>163</v>
      </c>
      <c r="C74" s="4" t="s">
        <v>79</v>
      </c>
      <c r="D74" s="38" t="s">
        <v>138</v>
      </c>
      <c r="E74" s="6">
        <v>2</v>
      </c>
      <c r="F74" s="8"/>
      <c r="G74" s="6" t="str">
        <f t="shared" si="0"/>
        <v/>
      </c>
      <c r="H74" s="23"/>
      <c r="I74" s="20"/>
      <c r="J74" s="58" t="str">
        <f t="shared" si="5"/>
        <v>6400-08-08-O</v>
      </c>
      <c r="K74" s="57" t="s">
        <v>258</v>
      </c>
      <c r="L74">
        <f t="shared" si="2"/>
        <v>0</v>
      </c>
      <c r="M74" t="str">
        <f t="shared" si="3"/>
        <v/>
      </c>
      <c r="P74" s="43"/>
    </row>
    <row r="75" spans="2:16" x14ac:dyDescent="0.4">
      <c r="B75" s="4" t="s">
        <v>164</v>
      </c>
      <c r="C75" s="4" t="s">
        <v>79</v>
      </c>
      <c r="D75" s="4" t="s">
        <v>259</v>
      </c>
      <c r="E75" s="6">
        <v>4</v>
      </c>
      <c r="F75" s="8"/>
      <c r="G75" s="6" t="str">
        <f t="shared" si="0"/>
        <v/>
      </c>
      <c r="H75" s="20"/>
      <c r="I75" s="21"/>
      <c r="J75" s="58" t="str">
        <f t="shared" si="5"/>
        <v>6802-04-04-NWO-FG</v>
      </c>
      <c r="K75" t="s">
        <v>262</v>
      </c>
      <c r="L75">
        <f t="shared" si="2"/>
        <v>0</v>
      </c>
      <c r="M75" t="str">
        <f t="shared" si="3"/>
        <v/>
      </c>
      <c r="P75" s="43"/>
    </row>
    <row r="76" spans="2:16" x14ac:dyDescent="0.4">
      <c r="B76" s="4" t="s">
        <v>165</v>
      </c>
      <c r="C76" s="4" t="s">
        <v>79</v>
      </c>
      <c r="D76" s="4" t="s">
        <v>260</v>
      </c>
      <c r="E76" s="6">
        <v>5</v>
      </c>
      <c r="F76" s="8"/>
      <c r="G76" s="6" t="str">
        <f t="shared" si="0"/>
        <v/>
      </c>
      <c r="H76" s="20"/>
      <c r="I76" s="21"/>
      <c r="J76" s="58" t="str">
        <f t="shared" si="5"/>
        <v>6802-06-06-NWO-FG</v>
      </c>
      <c r="K76" s="67" t="s">
        <v>263</v>
      </c>
      <c r="L76">
        <f t="shared" si="2"/>
        <v>0</v>
      </c>
      <c r="M76" t="str">
        <f t="shared" si="3"/>
        <v/>
      </c>
      <c r="P76" s="43"/>
    </row>
    <row r="77" spans="2:16" x14ac:dyDescent="0.4">
      <c r="B77" s="4" t="s">
        <v>166</v>
      </c>
      <c r="C77" s="4" t="s">
        <v>79</v>
      </c>
      <c r="D77" s="4" t="s">
        <v>261</v>
      </c>
      <c r="E77" s="6">
        <v>6</v>
      </c>
      <c r="F77" s="8"/>
      <c r="G77" s="6" t="str">
        <f t="shared" si="0"/>
        <v/>
      </c>
      <c r="H77" s="20"/>
      <c r="I77" s="21"/>
      <c r="J77" s="58" t="str">
        <f t="shared" si="5"/>
        <v>6802-08-08-NWO-FG</v>
      </c>
      <c r="K77" s="67" t="s">
        <v>264</v>
      </c>
      <c r="L77">
        <f t="shared" si="2"/>
        <v>0</v>
      </c>
      <c r="M77" t="str">
        <f t="shared" si="3"/>
        <v/>
      </c>
      <c r="P77" s="43"/>
    </row>
    <row r="78" spans="2:16" x14ac:dyDescent="0.4">
      <c r="B78" s="4" t="s">
        <v>167</v>
      </c>
      <c r="C78" s="4" t="s">
        <v>79</v>
      </c>
      <c r="D78" s="38" t="s">
        <v>142</v>
      </c>
      <c r="E78" s="6">
        <v>3</v>
      </c>
      <c r="F78" s="8"/>
      <c r="G78" s="6" t="str">
        <f t="shared" si="0"/>
        <v/>
      </c>
      <c r="H78" s="20"/>
      <c r="I78" s="21"/>
      <c r="J78" s="58" t="str">
        <f t="shared" si="5"/>
        <v>6801-04-04-NWO-FG</v>
      </c>
      <c r="K78" t="s">
        <v>265</v>
      </c>
      <c r="L78">
        <f t="shared" si="2"/>
        <v>0</v>
      </c>
      <c r="M78" t="str">
        <f t="shared" si="3"/>
        <v/>
      </c>
      <c r="P78" s="43"/>
    </row>
    <row r="79" spans="2:16" x14ac:dyDescent="0.4">
      <c r="B79" s="4" t="s">
        <v>168</v>
      </c>
      <c r="C79" s="4" t="s">
        <v>79</v>
      </c>
      <c r="D79" s="49" t="s">
        <v>82</v>
      </c>
      <c r="E79" s="6">
        <v>4</v>
      </c>
      <c r="F79" s="8"/>
      <c r="G79" s="6" t="str">
        <f t="shared" si="0"/>
        <v/>
      </c>
      <c r="H79" s="20"/>
      <c r="I79" s="21"/>
      <c r="J79" s="58" t="str">
        <f t="shared" si="5"/>
        <v>6801-06-06-NWO-FG</v>
      </c>
      <c r="K79" s="67" t="s">
        <v>133</v>
      </c>
      <c r="L79">
        <f t="shared" si="2"/>
        <v>0</v>
      </c>
      <c r="M79" t="str">
        <f t="shared" si="3"/>
        <v/>
      </c>
      <c r="P79" s="43"/>
    </row>
    <row r="80" spans="2:16" x14ac:dyDescent="0.4">
      <c r="B80" s="4" t="s">
        <v>169</v>
      </c>
      <c r="C80" s="4" t="s">
        <v>79</v>
      </c>
      <c r="D80" s="32" t="s">
        <v>143</v>
      </c>
      <c r="E80" s="6">
        <v>5</v>
      </c>
      <c r="F80" s="8"/>
      <c r="G80" s="6" t="str">
        <f t="shared" si="0"/>
        <v/>
      </c>
      <c r="H80" s="20"/>
      <c r="I80" s="21"/>
      <c r="J80" s="58" t="str">
        <f t="shared" si="5"/>
        <v>6801-08-08-NWO-FG</v>
      </c>
      <c r="K80" s="67" t="s">
        <v>266</v>
      </c>
      <c r="L80">
        <f t="shared" si="2"/>
        <v>0</v>
      </c>
      <c r="M80" t="str">
        <f t="shared" si="3"/>
        <v/>
      </c>
      <c r="P80" s="43"/>
    </row>
    <row r="81" spans="2:16" x14ac:dyDescent="0.4">
      <c r="B81" s="4" t="s">
        <v>144</v>
      </c>
      <c r="C81" s="4" t="s">
        <v>79</v>
      </c>
      <c r="D81" s="32" t="s">
        <v>153</v>
      </c>
      <c r="E81" s="6">
        <v>4</v>
      </c>
      <c r="F81" s="8"/>
      <c r="G81" s="6" t="str">
        <f t="shared" si="0"/>
        <v/>
      </c>
      <c r="H81" s="20"/>
      <c r="I81" s="21"/>
      <c r="J81" s="58" t="str">
        <f t="shared" si="5"/>
        <v>6502-04-04-FG</v>
      </c>
      <c r="K81" t="s">
        <v>267</v>
      </c>
      <c r="L81">
        <f t="shared" si="2"/>
        <v>0</v>
      </c>
      <c r="M81" t="str">
        <f t="shared" si="3"/>
        <v/>
      </c>
      <c r="P81" s="43"/>
    </row>
    <row r="82" spans="2:16" x14ac:dyDescent="0.4">
      <c r="B82" s="4" t="s">
        <v>145</v>
      </c>
      <c r="C82" s="4" t="s">
        <v>79</v>
      </c>
      <c r="D82" s="32" t="s">
        <v>154</v>
      </c>
      <c r="E82" s="6">
        <v>5</v>
      </c>
      <c r="F82" s="8"/>
      <c r="G82" s="6" t="str">
        <f t="shared" si="0"/>
        <v/>
      </c>
      <c r="H82" s="20"/>
      <c r="I82" s="21"/>
      <c r="J82" s="58" t="str">
        <f t="shared" si="5"/>
        <v>6502-06-06-FG</v>
      </c>
      <c r="K82" s="67" t="s">
        <v>268</v>
      </c>
      <c r="L82">
        <f t="shared" si="2"/>
        <v>0</v>
      </c>
      <c r="M82" t="str">
        <f t="shared" si="3"/>
        <v/>
      </c>
      <c r="P82" s="43"/>
    </row>
    <row r="83" spans="2:16" x14ac:dyDescent="0.4">
      <c r="B83" s="4" t="s">
        <v>146</v>
      </c>
      <c r="C83" s="4" t="s">
        <v>79</v>
      </c>
      <c r="D83" s="32" t="s">
        <v>155</v>
      </c>
      <c r="E83" s="6">
        <v>5</v>
      </c>
      <c r="F83" s="8"/>
      <c r="G83" s="6" t="str">
        <f t="shared" si="0"/>
        <v/>
      </c>
      <c r="H83" s="20"/>
      <c r="I83" s="21"/>
      <c r="J83" s="58" t="str">
        <f t="shared" si="5"/>
        <v>6502-08-08-FG</v>
      </c>
      <c r="K83" s="67" t="s">
        <v>269</v>
      </c>
      <c r="L83">
        <f t="shared" si="2"/>
        <v>0</v>
      </c>
      <c r="M83" t="str">
        <f t="shared" si="3"/>
        <v/>
      </c>
      <c r="P83" s="43"/>
    </row>
    <row r="84" spans="2:16" x14ac:dyDescent="0.4">
      <c r="B84" s="4" t="s">
        <v>147</v>
      </c>
      <c r="C84" s="4" t="s">
        <v>79</v>
      </c>
      <c r="D84" s="32" t="s">
        <v>150</v>
      </c>
      <c r="E84" s="6">
        <v>3</v>
      </c>
      <c r="F84" s="8"/>
      <c r="G84" s="6" t="str">
        <f t="shared" si="0"/>
        <v/>
      </c>
      <c r="H84" s="20"/>
      <c r="I84" s="21"/>
      <c r="J84" s="58" t="str">
        <f t="shared" si="5"/>
        <v>6500-04-04-FG</v>
      </c>
      <c r="K84" t="s">
        <v>270</v>
      </c>
      <c r="L84">
        <f t="shared" si="2"/>
        <v>0</v>
      </c>
      <c r="M84" t="str">
        <f t="shared" si="3"/>
        <v/>
      </c>
      <c r="P84" s="43"/>
    </row>
    <row r="85" spans="2:16" x14ac:dyDescent="0.4">
      <c r="B85" s="4" t="s">
        <v>148</v>
      </c>
      <c r="C85" s="4" t="s">
        <v>79</v>
      </c>
      <c r="D85" s="32" t="s">
        <v>151</v>
      </c>
      <c r="E85" s="6">
        <v>4</v>
      </c>
      <c r="F85" s="8"/>
      <c r="G85" s="6" t="str">
        <f t="shared" si="0"/>
        <v/>
      </c>
      <c r="H85" s="20"/>
      <c r="I85" s="21"/>
      <c r="J85" s="58" t="str">
        <f t="shared" si="5"/>
        <v>6500-06-06-FG</v>
      </c>
      <c r="K85" s="67" t="s">
        <v>272</v>
      </c>
      <c r="L85">
        <f t="shared" si="2"/>
        <v>0</v>
      </c>
      <c r="M85" t="str">
        <f t="shared" si="3"/>
        <v/>
      </c>
      <c r="P85" s="43"/>
    </row>
    <row r="86" spans="2:16" x14ac:dyDescent="0.4">
      <c r="B86" s="4" t="s">
        <v>149</v>
      </c>
      <c r="C86" s="4" t="s">
        <v>79</v>
      </c>
      <c r="D86" s="32" t="s">
        <v>152</v>
      </c>
      <c r="E86" s="6">
        <v>5</v>
      </c>
      <c r="F86" s="8"/>
      <c r="G86" s="6" t="str">
        <f t="shared" si="0"/>
        <v/>
      </c>
      <c r="H86" s="2"/>
      <c r="I86" s="2"/>
      <c r="J86" s="58" t="str">
        <f t="shared" si="5"/>
        <v>6500-08-08-FG</v>
      </c>
      <c r="K86" s="67" t="s">
        <v>271</v>
      </c>
      <c r="L86">
        <f t="shared" si="2"/>
        <v>0</v>
      </c>
      <c r="M86" t="str">
        <f t="shared" si="3"/>
        <v/>
      </c>
      <c r="P86" s="43"/>
    </row>
    <row r="87" spans="2:16" x14ac:dyDescent="0.4">
      <c r="B87" s="4" t="s">
        <v>157</v>
      </c>
      <c r="C87" s="4" t="s">
        <v>79</v>
      </c>
      <c r="D87" s="49" t="s">
        <v>156</v>
      </c>
      <c r="E87" s="6">
        <v>5</v>
      </c>
      <c r="F87" s="8"/>
      <c r="G87" s="6" t="str">
        <f t="shared" si="0"/>
        <v/>
      </c>
      <c r="H87" s="20"/>
      <c r="I87" s="21"/>
      <c r="J87" s="58" t="str">
        <f t="shared" si="5"/>
        <v>6602-04-04-04-FG</v>
      </c>
      <c r="K87" s="57" t="s">
        <v>273</v>
      </c>
      <c r="L87">
        <f t="shared" si="2"/>
        <v>0</v>
      </c>
      <c r="M87" t="str">
        <f t="shared" si="3"/>
        <v/>
      </c>
      <c r="P87" s="43"/>
    </row>
    <row r="88" spans="2:16" x14ac:dyDescent="0.4">
      <c r="B88" s="4" t="s">
        <v>158</v>
      </c>
      <c r="C88" s="4" t="s">
        <v>79</v>
      </c>
      <c r="D88" s="39" t="s">
        <v>81</v>
      </c>
      <c r="E88" s="6">
        <v>6</v>
      </c>
      <c r="F88" s="8"/>
      <c r="G88" s="6" t="str">
        <f t="shared" ref="G88:G108" si="6">IF(F88&gt;0,F88*E88,"")</f>
        <v/>
      </c>
      <c r="H88" s="23"/>
      <c r="I88" s="21"/>
      <c r="J88" s="58" t="str">
        <f t="shared" si="5"/>
        <v>6602-06-06-06-FG</v>
      </c>
      <c r="K88" s="57" t="s">
        <v>275</v>
      </c>
      <c r="L88">
        <f t="shared" si="2"/>
        <v>0</v>
      </c>
      <c r="M88" t="str">
        <f t="shared" si="3"/>
        <v/>
      </c>
      <c r="P88" s="43"/>
    </row>
    <row r="89" spans="2:16" x14ac:dyDescent="0.4">
      <c r="B89" s="4" t="s">
        <v>159</v>
      </c>
      <c r="C89" s="4" t="s">
        <v>79</v>
      </c>
      <c r="D89" s="49" t="s">
        <v>170</v>
      </c>
      <c r="E89" s="6">
        <v>7</v>
      </c>
      <c r="F89" s="8"/>
      <c r="G89" s="6" t="str">
        <f t="shared" si="6"/>
        <v/>
      </c>
      <c r="H89" s="23"/>
      <c r="I89" s="20"/>
      <c r="J89" s="58" t="str">
        <f t="shared" si="5"/>
        <v>6602-08-08-08-FG</v>
      </c>
      <c r="K89" s="57" t="s">
        <v>274</v>
      </c>
      <c r="L89">
        <f t="shared" ref="L89:L108" si="7">IF(AND($G89&gt;0.001,$C89="Danfoss"),$G89,0)</f>
        <v>0</v>
      </c>
      <c r="M89" t="str">
        <f t="shared" ref="M89:M108" si="8">IF(AND($G89&gt;0.001,$L89=0),$G89,0)</f>
        <v/>
      </c>
      <c r="P89" s="43"/>
    </row>
    <row r="90" spans="2:16" x14ac:dyDescent="0.4">
      <c r="B90" s="4" t="s">
        <v>171</v>
      </c>
      <c r="C90" s="4" t="s">
        <v>79</v>
      </c>
      <c r="D90" s="66" t="s">
        <v>172</v>
      </c>
      <c r="E90" s="6">
        <v>4</v>
      </c>
      <c r="F90" s="8"/>
      <c r="G90" s="6" t="str">
        <f t="shared" si="6"/>
        <v/>
      </c>
      <c r="H90" s="23"/>
      <c r="I90" s="20"/>
      <c r="J90" s="58" t="str">
        <f t="shared" si="5"/>
        <v>2406-08-06</v>
      </c>
      <c r="K90" s="57" t="s">
        <v>276</v>
      </c>
      <c r="L90">
        <f t="shared" si="7"/>
        <v>0</v>
      </c>
      <c r="M90" t="str">
        <f t="shared" si="8"/>
        <v/>
      </c>
      <c r="P90" s="43"/>
    </row>
    <row r="91" spans="2:16" x14ac:dyDescent="0.4">
      <c r="B91" s="28" t="s">
        <v>129</v>
      </c>
      <c r="C91" s="4" t="s">
        <v>72</v>
      </c>
      <c r="D91" s="42" t="s">
        <v>34</v>
      </c>
      <c r="E91" s="6">
        <v>21</v>
      </c>
      <c r="F91" s="8"/>
      <c r="G91" s="6" t="str">
        <f t="shared" si="6"/>
        <v/>
      </c>
      <c r="H91" s="20"/>
      <c r="I91" s="21" t="s">
        <v>65</v>
      </c>
      <c r="J91" s="58" t="str">
        <f t="shared" si="5"/>
        <v>D1620-01-06SAE</v>
      </c>
      <c r="K91" t="s">
        <v>182</v>
      </c>
      <c r="L91">
        <f t="shared" si="7"/>
        <v>0</v>
      </c>
      <c r="M91" t="str">
        <f t="shared" si="8"/>
        <v/>
      </c>
      <c r="P91" s="43"/>
    </row>
    <row r="92" spans="2:16" x14ac:dyDescent="0.4">
      <c r="B92" s="29" t="s">
        <v>130</v>
      </c>
      <c r="C92" s="4" t="s">
        <v>72</v>
      </c>
      <c r="D92" s="32" t="s">
        <v>35</v>
      </c>
      <c r="E92" s="6">
        <v>47</v>
      </c>
      <c r="F92" s="8"/>
      <c r="G92" s="6" t="str">
        <f t="shared" si="6"/>
        <v/>
      </c>
      <c r="H92" s="20"/>
      <c r="I92" s="20"/>
      <c r="J92" s="58" t="str">
        <f t="shared" si="5"/>
        <v>DGA1620-01</v>
      </c>
      <c r="K92" t="s">
        <v>182</v>
      </c>
      <c r="L92">
        <f t="shared" si="7"/>
        <v>0</v>
      </c>
      <c r="M92" t="str">
        <f t="shared" si="8"/>
        <v/>
      </c>
      <c r="P92" s="43"/>
    </row>
    <row r="93" spans="2:16" x14ac:dyDescent="0.4">
      <c r="B93" s="4" t="s">
        <v>71</v>
      </c>
      <c r="C93" s="4" t="s">
        <v>72</v>
      </c>
      <c r="D93" s="32" t="s">
        <v>73</v>
      </c>
      <c r="E93" s="6">
        <v>20</v>
      </c>
      <c r="F93" s="8"/>
      <c r="G93" s="6" t="str">
        <f t="shared" si="6"/>
        <v/>
      </c>
      <c r="H93" s="23"/>
      <c r="I93" s="20"/>
      <c r="J93" s="58" t="str">
        <f t="shared" si="5"/>
        <v>CF-1P-210-A</v>
      </c>
      <c r="K93" t="s">
        <v>178</v>
      </c>
      <c r="L93">
        <f t="shared" si="7"/>
        <v>0</v>
      </c>
      <c r="M93" t="str">
        <f t="shared" si="8"/>
        <v/>
      </c>
      <c r="P93" s="43"/>
    </row>
    <row r="94" spans="2:16" x14ac:dyDescent="0.4">
      <c r="B94" s="4" t="s">
        <v>70</v>
      </c>
      <c r="C94" s="4" t="s">
        <v>72</v>
      </c>
      <c r="D94" s="38" t="s">
        <v>69</v>
      </c>
      <c r="E94" s="6">
        <v>28</v>
      </c>
      <c r="F94" s="8"/>
      <c r="G94" s="6" t="str">
        <f t="shared" si="6"/>
        <v/>
      </c>
      <c r="H94" s="23"/>
      <c r="I94" s="20"/>
      <c r="J94" s="58" t="str">
        <f t="shared" si="5"/>
        <v>CF-1P-210-A-SAE</v>
      </c>
      <c r="K94" t="s">
        <v>178</v>
      </c>
      <c r="L94">
        <f t="shared" si="7"/>
        <v>0</v>
      </c>
      <c r="M94" t="str">
        <f t="shared" si="8"/>
        <v/>
      </c>
      <c r="P94" s="43"/>
    </row>
    <row r="95" spans="2:16" ht="24.6" x14ac:dyDescent="0.4">
      <c r="B95" s="24" t="s">
        <v>90</v>
      </c>
      <c r="C95" s="4" t="s">
        <v>39</v>
      </c>
      <c r="D95" s="40" t="s">
        <v>40</v>
      </c>
      <c r="E95" s="6">
        <v>359</v>
      </c>
      <c r="F95" s="8"/>
      <c r="G95" s="6" t="str">
        <f t="shared" si="6"/>
        <v/>
      </c>
      <c r="H95" s="23"/>
      <c r="I95" s="55"/>
      <c r="J95" s="59" t="str">
        <f t="shared" ref="J95:J106" si="9">HYPERLINK(K95,N95)</f>
        <v>SNM2NN-/-8,0-B-N-06-GA-M6-E5-E5-NN-N-N-/-NNN-N-N</v>
      </c>
      <c r="K95" t="s">
        <v>179</v>
      </c>
      <c r="L95" t="str">
        <f t="shared" si="7"/>
        <v/>
      </c>
      <c r="M95">
        <f t="shared" si="8"/>
        <v>0</v>
      </c>
      <c r="N95" s="54" t="s">
        <v>186</v>
      </c>
      <c r="P95" s="43"/>
    </row>
    <row r="96" spans="2:16" ht="24.6" x14ac:dyDescent="0.4">
      <c r="B96" s="24" t="s">
        <v>91</v>
      </c>
      <c r="C96" s="4" t="s">
        <v>39</v>
      </c>
      <c r="D96" s="40" t="s">
        <v>41</v>
      </c>
      <c r="E96" s="6">
        <v>365</v>
      </c>
      <c r="F96" s="8"/>
      <c r="G96" s="6" t="str">
        <f t="shared" si="6"/>
        <v/>
      </c>
      <c r="H96" s="23"/>
      <c r="I96" s="55"/>
      <c r="J96" s="59" t="str">
        <f t="shared" si="9"/>
        <v>SNM2NN-/-011-B-N-06-GA-M6-E5-E5-NN-N-N-/-NNN-N-N</v>
      </c>
      <c r="K96" t="s">
        <v>179</v>
      </c>
      <c r="L96" t="str">
        <f t="shared" si="7"/>
        <v/>
      </c>
      <c r="M96">
        <f t="shared" si="8"/>
        <v>0</v>
      </c>
      <c r="N96" s="54" t="s">
        <v>187</v>
      </c>
      <c r="P96" s="43"/>
    </row>
    <row r="97" spans="2:16" ht="24.6" x14ac:dyDescent="0.4">
      <c r="B97" s="24" t="s">
        <v>92</v>
      </c>
      <c r="C97" s="24" t="s">
        <v>39</v>
      </c>
      <c r="D97" s="41" t="s">
        <v>42</v>
      </c>
      <c r="E97" s="6">
        <v>405</v>
      </c>
      <c r="F97" s="8"/>
      <c r="G97" s="6" t="str">
        <f t="shared" si="6"/>
        <v/>
      </c>
      <c r="H97" s="25"/>
      <c r="I97" s="55"/>
      <c r="J97" s="59" t="str">
        <f t="shared" si="9"/>
        <v>SNM2NN-/-017-B-N-06-GA-M6-E5-E5-NN-N-N-/-NNN-N-N</v>
      </c>
      <c r="K97" t="s">
        <v>179</v>
      </c>
      <c r="L97" t="str">
        <f t="shared" si="7"/>
        <v/>
      </c>
      <c r="M97">
        <f t="shared" si="8"/>
        <v>0</v>
      </c>
      <c r="N97" s="54" t="s">
        <v>188</v>
      </c>
      <c r="P97" s="43"/>
    </row>
    <row r="98" spans="2:16" x14ac:dyDescent="0.4">
      <c r="B98" s="3" t="s">
        <v>93</v>
      </c>
      <c r="C98" s="24" t="s">
        <v>39</v>
      </c>
      <c r="D98" s="41" t="s">
        <v>47</v>
      </c>
      <c r="E98" s="6">
        <v>281</v>
      </c>
      <c r="F98" s="8"/>
      <c r="G98" s="6" t="str">
        <f t="shared" si="6"/>
        <v/>
      </c>
      <c r="H98" s="25"/>
      <c r="I98" s="55"/>
      <c r="J98" s="59" t="str">
        <f t="shared" si="9"/>
        <v>SNP2NN-/-6,0-L-N-06-SA-P1-E6-E5-NN-N-N-/-NNN-N-N</v>
      </c>
      <c r="K98" t="s">
        <v>180</v>
      </c>
      <c r="L98" t="str">
        <f t="shared" si="7"/>
        <v/>
      </c>
      <c r="M98">
        <f t="shared" si="8"/>
        <v>0</v>
      </c>
      <c r="N98" s="54" t="s">
        <v>189</v>
      </c>
      <c r="P98" s="43"/>
    </row>
    <row r="99" spans="2:16" x14ac:dyDescent="0.4">
      <c r="B99" s="3" t="s">
        <v>94</v>
      </c>
      <c r="C99" s="24" t="s">
        <v>39</v>
      </c>
      <c r="D99" s="41" t="s">
        <v>43</v>
      </c>
      <c r="E99" s="6">
        <v>281</v>
      </c>
      <c r="F99" s="8"/>
      <c r="G99" s="6" t="str">
        <f t="shared" si="6"/>
        <v/>
      </c>
      <c r="H99" s="25"/>
      <c r="I99" s="55"/>
      <c r="J99" s="59" t="str">
        <f t="shared" si="9"/>
        <v>SNP2NN-/-6,0-R-N-06-GA-P1-E6-E5-NN-N-N-/-NNN-N-N</v>
      </c>
      <c r="K99" t="s">
        <v>180</v>
      </c>
      <c r="L99" t="str">
        <f t="shared" si="7"/>
        <v/>
      </c>
      <c r="M99">
        <f t="shared" si="8"/>
        <v>0</v>
      </c>
      <c r="N99" s="54" t="s">
        <v>190</v>
      </c>
      <c r="P99" s="43"/>
    </row>
    <row r="100" spans="2:16" x14ac:dyDescent="0.4">
      <c r="B100" s="24" t="s">
        <v>277</v>
      </c>
      <c r="C100" s="24" t="s">
        <v>39</v>
      </c>
      <c r="D100" s="41" t="s">
        <v>46</v>
      </c>
      <c r="E100" s="6">
        <v>281</v>
      </c>
      <c r="F100" s="8"/>
      <c r="G100" s="6" t="str">
        <f t="shared" si="6"/>
        <v/>
      </c>
      <c r="H100" s="25"/>
      <c r="I100" s="55"/>
      <c r="J100" s="59" t="str">
        <f t="shared" si="9"/>
        <v>SNP2NN-/-6,0-R-N-06-SA-P1-E6-E5-NN-N-N-/-NNN-N-N</v>
      </c>
      <c r="K100" t="s">
        <v>180</v>
      </c>
      <c r="L100" t="str">
        <f t="shared" si="7"/>
        <v/>
      </c>
      <c r="M100">
        <f t="shared" si="8"/>
        <v>0</v>
      </c>
      <c r="N100" s="54" t="s">
        <v>191</v>
      </c>
      <c r="P100" s="43"/>
    </row>
    <row r="101" spans="2:16" x14ac:dyDescent="0.4">
      <c r="B101" s="24" t="s">
        <v>95</v>
      </c>
      <c r="C101" s="24" t="s">
        <v>39</v>
      </c>
      <c r="D101" s="41" t="s">
        <v>49</v>
      </c>
      <c r="E101" s="6">
        <v>287</v>
      </c>
      <c r="F101" s="8"/>
      <c r="G101" s="6" t="str">
        <f t="shared" si="6"/>
        <v/>
      </c>
      <c r="H101" s="25"/>
      <c r="I101" s="55"/>
      <c r="J101" s="59" t="str">
        <f t="shared" si="9"/>
        <v>SNP2NN-/-8,0-L-N-06-SA-P1-E6-E5-NN-N-N-/-NNN-N-N</v>
      </c>
      <c r="K101" t="s">
        <v>180</v>
      </c>
      <c r="L101" t="str">
        <f t="shared" si="7"/>
        <v/>
      </c>
      <c r="M101">
        <f t="shared" si="8"/>
        <v>0</v>
      </c>
      <c r="N101" s="54" t="s">
        <v>192</v>
      </c>
      <c r="P101" s="43"/>
    </row>
    <row r="102" spans="2:16" x14ac:dyDescent="0.4">
      <c r="B102" s="3" t="s">
        <v>96</v>
      </c>
      <c r="C102" s="24" t="s">
        <v>39</v>
      </c>
      <c r="D102" s="41" t="s">
        <v>48</v>
      </c>
      <c r="E102" s="6">
        <v>287</v>
      </c>
      <c r="F102" s="8"/>
      <c r="G102" s="6" t="str">
        <f t="shared" si="6"/>
        <v/>
      </c>
      <c r="H102" s="25"/>
      <c r="I102" s="55"/>
      <c r="J102" s="59" t="str">
        <f t="shared" si="9"/>
        <v>SNP2NN-/-8,0-R-N-06-SA-P1-E6-E5-NN-N-N-/-NNN-N-N</v>
      </c>
      <c r="K102" t="s">
        <v>180</v>
      </c>
      <c r="L102" t="str">
        <f t="shared" si="7"/>
        <v/>
      </c>
      <c r="M102">
        <f t="shared" si="8"/>
        <v>0</v>
      </c>
      <c r="N102" s="54" t="s">
        <v>193</v>
      </c>
      <c r="P102" s="43"/>
    </row>
    <row r="103" spans="2:16" x14ac:dyDescent="0.4">
      <c r="B103" s="2" t="s">
        <v>97</v>
      </c>
      <c r="C103" s="24" t="s">
        <v>39</v>
      </c>
      <c r="D103" s="41" t="s">
        <v>44</v>
      </c>
      <c r="E103" s="6">
        <v>287</v>
      </c>
      <c r="F103" s="8"/>
      <c r="G103" s="6" t="str">
        <f t="shared" si="6"/>
        <v/>
      </c>
      <c r="H103" s="25"/>
      <c r="I103" s="55"/>
      <c r="J103" s="59" t="str">
        <f t="shared" si="9"/>
        <v>SNP2NN-/-8,0-R-N-06-GA-P1-E6-E5-NN-N-N-/-NNN-N-N</v>
      </c>
      <c r="K103" t="s">
        <v>180</v>
      </c>
      <c r="L103" t="str">
        <f t="shared" si="7"/>
        <v/>
      </c>
      <c r="M103">
        <f t="shared" si="8"/>
        <v>0</v>
      </c>
      <c r="N103" s="54" t="s">
        <v>194</v>
      </c>
      <c r="P103" s="43"/>
    </row>
    <row r="104" spans="2:16" x14ac:dyDescent="0.4">
      <c r="B104" s="3" t="s">
        <v>98</v>
      </c>
      <c r="C104" s="24" t="s">
        <v>39</v>
      </c>
      <c r="D104" s="41" t="s">
        <v>51</v>
      </c>
      <c r="E104" s="6">
        <v>293</v>
      </c>
      <c r="F104" s="8"/>
      <c r="G104" s="6" t="str">
        <f t="shared" si="6"/>
        <v/>
      </c>
      <c r="H104" s="25"/>
      <c r="I104" s="55"/>
      <c r="J104" s="59" t="str">
        <f t="shared" si="9"/>
        <v>SNP2NN-/-011-L-N-06-SA-P1-E6-E5-NN-N-N-/-NNN-N-N</v>
      </c>
      <c r="K104" t="s">
        <v>180</v>
      </c>
      <c r="L104" t="str">
        <f t="shared" si="7"/>
        <v/>
      </c>
      <c r="M104">
        <f t="shared" si="8"/>
        <v>0</v>
      </c>
      <c r="N104" s="54" t="s">
        <v>195</v>
      </c>
      <c r="P104" s="43"/>
    </row>
    <row r="105" spans="2:16" x14ac:dyDescent="0.4">
      <c r="B105" s="3" t="s">
        <v>99</v>
      </c>
      <c r="C105" s="24" t="s">
        <v>39</v>
      </c>
      <c r="D105" s="41" t="s">
        <v>50</v>
      </c>
      <c r="E105" s="6">
        <v>293</v>
      </c>
      <c r="F105" s="8"/>
      <c r="G105" s="6" t="str">
        <f t="shared" si="6"/>
        <v/>
      </c>
      <c r="H105" s="25"/>
      <c r="I105" s="55"/>
      <c r="J105" s="59" t="str">
        <f t="shared" si="9"/>
        <v>SNP2NN-/-011-R-N-06-SA-P1-E6-E5-NN-N-N-/-NNN-N-N</v>
      </c>
      <c r="K105" t="s">
        <v>180</v>
      </c>
      <c r="L105" t="str">
        <f t="shared" si="7"/>
        <v/>
      </c>
      <c r="M105">
        <f t="shared" si="8"/>
        <v>0</v>
      </c>
      <c r="N105" s="54" t="s">
        <v>196</v>
      </c>
      <c r="P105" s="43"/>
    </row>
    <row r="106" spans="2:16" x14ac:dyDescent="0.4">
      <c r="B106" s="24" t="s">
        <v>100</v>
      </c>
      <c r="C106" s="24" t="s">
        <v>39</v>
      </c>
      <c r="D106" s="41" t="s">
        <v>45</v>
      </c>
      <c r="E106" s="6">
        <v>293</v>
      </c>
      <c r="F106" s="8"/>
      <c r="G106" s="6" t="str">
        <f t="shared" si="6"/>
        <v/>
      </c>
      <c r="H106" s="25"/>
      <c r="I106" s="55"/>
      <c r="J106" s="59" t="str">
        <f t="shared" si="9"/>
        <v>SNP2NN-/-011-R-N-06-GA-P1-E6-E5-NN-N-N-/-NNN-N-N</v>
      </c>
      <c r="K106" t="s">
        <v>180</v>
      </c>
      <c r="L106" t="str">
        <f t="shared" si="7"/>
        <v/>
      </c>
      <c r="M106">
        <f t="shared" si="8"/>
        <v>0</v>
      </c>
      <c r="N106" s="54" t="s">
        <v>197</v>
      </c>
      <c r="P106" s="43"/>
    </row>
    <row r="107" spans="2:16" x14ac:dyDescent="0.4">
      <c r="B107" s="24" t="s">
        <v>37</v>
      </c>
      <c r="C107" s="4" t="s">
        <v>39</v>
      </c>
      <c r="D107" s="40" t="s">
        <v>75</v>
      </c>
      <c r="E107" s="6">
        <v>93</v>
      </c>
      <c r="F107" s="8"/>
      <c r="G107" s="6" t="str">
        <f t="shared" si="6"/>
        <v/>
      </c>
      <c r="H107" s="23"/>
      <c r="I107" s="21" t="s">
        <v>62</v>
      </c>
      <c r="J107" s="59" t="str">
        <f t="shared" si="5"/>
        <v>11044547</v>
      </c>
      <c r="K107" t="s">
        <v>181</v>
      </c>
      <c r="L107" t="str">
        <f t="shared" si="7"/>
        <v/>
      </c>
      <c r="M107">
        <f t="shared" si="8"/>
        <v>0</v>
      </c>
      <c r="P107" s="43"/>
    </row>
    <row r="108" spans="2:16" x14ac:dyDescent="0.4">
      <c r="B108" s="24" t="s">
        <v>36</v>
      </c>
      <c r="C108" s="4" t="s">
        <v>39</v>
      </c>
      <c r="D108" s="40">
        <v>11044545</v>
      </c>
      <c r="E108" s="6">
        <v>93</v>
      </c>
      <c r="F108" s="8"/>
      <c r="G108" s="6" t="str">
        <f t="shared" si="6"/>
        <v/>
      </c>
      <c r="H108" s="23"/>
      <c r="I108" s="21" t="s">
        <v>62</v>
      </c>
      <c r="J108" s="59">
        <f t="shared" si="5"/>
        <v>11044545</v>
      </c>
      <c r="K108" t="s">
        <v>181</v>
      </c>
      <c r="L108" t="str">
        <f t="shared" si="7"/>
        <v/>
      </c>
      <c r="M108">
        <f t="shared" si="8"/>
        <v>0</v>
      </c>
      <c r="P108" s="43"/>
    </row>
    <row r="109" spans="2:16" x14ac:dyDescent="0.4">
      <c r="E109" s="12"/>
      <c r="G109" s="12"/>
      <c r="H109" s="12"/>
      <c r="I109" s="12"/>
      <c r="L109">
        <f t="shared" ref="L109:L145" si="10">IF(AND(G109&gt;0.001,C109="Danfoss"),G109,0)</f>
        <v>0</v>
      </c>
      <c r="M109">
        <f t="shared" ref="M109:M145" si="11">IF(AND($G109&gt;0.001,$L109=0),$G109,0)</f>
        <v>0</v>
      </c>
    </row>
    <row r="110" spans="2:16" x14ac:dyDescent="0.4">
      <c r="E110" s="12"/>
      <c r="G110" s="12"/>
      <c r="I110" s="12"/>
      <c r="L110">
        <f t="shared" si="10"/>
        <v>0</v>
      </c>
      <c r="M110">
        <f t="shared" si="11"/>
        <v>0</v>
      </c>
    </row>
    <row r="111" spans="2:16" x14ac:dyDescent="0.4">
      <c r="E111" s="12"/>
      <c r="G111" s="12"/>
      <c r="I111" s="12"/>
      <c r="L111">
        <f t="shared" si="10"/>
        <v>0</v>
      </c>
      <c r="M111">
        <f t="shared" si="11"/>
        <v>0</v>
      </c>
    </row>
    <row r="112" spans="2:16" x14ac:dyDescent="0.4">
      <c r="E112" s="12"/>
      <c r="G112" s="12"/>
      <c r="H112" s="12"/>
      <c r="I112" s="12"/>
      <c r="L112">
        <f t="shared" si="10"/>
        <v>0</v>
      </c>
      <c r="M112">
        <f t="shared" si="11"/>
        <v>0</v>
      </c>
    </row>
    <row r="113" spans="2:13" x14ac:dyDescent="0.4">
      <c r="B113" s="12"/>
      <c r="C113" s="12"/>
      <c r="D113" s="12"/>
      <c r="G113" s="12"/>
      <c r="H113" s="12"/>
      <c r="I113" s="12"/>
      <c r="L113">
        <f t="shared" si="10"/>
        <v>0</v>
      </c>
      <c r="M113">
        <f t="shared" si="11"/>
        <v>0</v>
      </c>
    </row>
    <row r="114" spans="2:13" x14ac:dyDescent="0.4">
      <c r="L114">
        <f t="shared" si="10"/>
        <v>0</v>
      </c>
      <c r="M114">
        <f t="shared" si="11"/>
        <v>0</v>
      </c>
    </row>
    <row r="115" spans="2:13" x14ac:dyDescent="0.4">
      <c r="B115" s="12"/>
      <c r="C115" s="12"/>
      <c r="D115" s="12"/>
      <c r="L115">
        <f t="shared" si="10"/>
        <v>0</v>
      </c>
      <c r="M115">
        <f t="shared" si="11"/>
        <v>0</v>
      </c>
    </row>
    <row r="116" spans="2:13" x14ac:dyDescent="0.4">
      <c r="L116">
        <f t="shared" si="10"/>
        <v>0</v>
      </c>
      <c r="M116">
        <f t="shared" si="11"/>
        <v>0</v>
      </c>
    </row>
    <row r="117" spans="2:13" x14ac:dyDescent="0.4">
      <c r="L117">
        <f t="shared" si="10"/>
        <v>0</v>
      </c>
      <c r="M117">
        <f t="shared" si="11"/>
        <v>0</v>
      </c>
    </row>
    <row r="118" spans="2:13" x14ac:dyDescent="0.4">
      <c r="L118">
        <f t="shared" si="10"/>
        <v>0</v>
      </c>
      <c r="M118">
        <f t="shared" si="11"/>
        <v>0</v>
      </c>
    </row>
    <row r="119" spans="2:13" x14ac:dyDescent="0.4">
      <c r="L119">
        <f t="shared" si="10"/>
        <v>0</v>
      </c>
      <c r="M119">
        <f t="shared" si="11"/>
        <v>0</v>
      </c>
    </row>
    <row r="120" spans="2:13" x14ac:dyDescent="0.4">
      <c r="B120" s="12"/>
      <c r="C120" s="12"/>
      <c r="D120" s="12"/>
      <c r="L120">
        <f t="shared" si="10"/>
        <v>0</v>
      </c>
      <c r="M120">
        <f t="shared" si="11"/>
        <v>0</v>
      </c>
    </row>
    <row r="121" spans="2:13" x14ac:dyDescent="0.4">
      <c r="L121">
        <f t="shared" si="10"/>
        <v>0</v>
      </c>
      <c r="M121">
        <f t="shared" si="11"/>
        <v>0</v>
      </c>
    </row>
    <row r="122" spans="2:13" x14ac:dyDescent="0.4">
      <c r="L122">
        <f t="shared" si="10"/>
        <v>0</v>
      </c>
      <c r="M122">
        <f t="shared" si="11"/>
        <v>0</v>
      </c>
    </row>
    <row r="123" spans="2:13" x14ac:dyDescent="0.4">
      <c r="L123">
        <f t="shared" si="10"/>
        <v>0</v>
      </c>
      <c r="M123">
        <f t="shared" si="11"/>
        <v>0</v>
      </c>
    </row>
    <row r="124" spans="2:13" x14ac:dyDescent="0.4">
      <c r="L124">
        <f t="shared" si="10"/>
        <v>0</v>
      </c>
      <c r="M124">
        <f t="shared" si="11"/>
        <v>0</v>
      </c>
    </row>
    <row r="125" spans="2:13" x14ac:dyDescent="0.4">
      <c r="L125">
        <f t="shared" si="10"/>
        <v>0</v>
      </c>
      <c r="M125">
        <f t="shared" si="11"/>
        <v>0</v>
      </c>
    </row>
    <row r="126" spans="2:13" x14ac:dyDescent="0.4">
      <c r="L126">
        <f t="shared" si="10"/>
        <v>0</v>
      </c>
      <c r="M126">
        <f t="shared" si="11"/>
        <v>0</v>
      </c>
    </row>
    <row r="127" spans="2:13" x14ac:dyDescent="0.4">
      <c r="L127">
        <f t="shared" si="10"/>
        <v>0</v>
      </c>
      <c r="M127">
        <f t="shared" si="11"/>
        <v>0</v>
      </c>
    </row>
    <row r="128" spans="2:13" x14ac:dyDescent="0.4">
      <c r="L128">
        <f t="shared" si="10"/>
        <v>0</v>
      </c>
      <c r="M128">
        <f t="shared" si="11"/>
        <v>0</v>
      </c>
    </row>
    <row r="129" spans="12:13" x14ac:dyDescent="0.4">
      <c r="L129">
        <f t="shared" si="10"/>
        <v>0</v>
      </c>
      <c r="M129">
        <f t="shared" si="11"/>
        <v>0</v>
      </c>
    </row>
    <row r="130" spans="12:13" x14ac:dyDescent="0.4">
      <c r="L130">
        <f t="shared" si="10"/>
        <v>0</v>
      </c>
      <c r="M130">
        <f t="shared" si="11"/>
        <v>0</v>
      </c>
    </row>
    <row r="131" spans="12:13" x14ac:dyDescent="0.4">
      <c r="L131">
        <f t="shared" si="10"/>
        <v>0</v>
      </c>
      <c r="M131">
        <f t="shared" si="11"/>
        <v>0</v>
      </c>
    </row>
    <row r="132" spans="12:13" x14ac:dyDescent="0.4">
      <c r="L132">
        <f t="shared" si="10"/>
        <v>0</v>
      </c>
      <c r="M132">
        <f t="shared" si="11"/>
        <v>0</v>
      </c>
    </row>
    <row r="133" spans="12:13" x14ac:dyDescent="0.4">
      <c r="L133">
        <f t="shared" si="10"/>
        <v>0</v>
      </c>
      <c r="M133">
        <f t="shared" si="11"/>
        <v>0</v>
      </c>
    </row>
    <row r="134" spans="12:13" x14ac:dyDescent="0.4">
      <c r="L134">
        <f t="shared" si="10"/>
        <v>0</v>
      </c>
      <c r="M134">
        <f t="shared" si="11"/>
        <v>0</v>
      </c>
    </row>
    <row r="135" spans="12:13" x14ac:dyDescent="0.4">
      <c r="L135">
        <f t="shared" si="10"/>
        <v>0</v>
      </c>
      <c r="M135">
        <f t="shared" si="11"/>
        <v>0</v>
      </c>
    </row>
    <row r="136" spans="12:13" x14ac:dyDescent="0.4">
      <c r="L136">
        <f t="shared" si="10"/>
        <v>0</v>
      </c>
      <c r="M136">
        <f t="shared" si="11"/>
        <v>0</v>
      </c>
    </row>
    <row r="137" spans="12:13" x14ac:dyDescent="0.4">
      <c r="L137">
        <f t="shared" si="10"/>
        <v>0</v>
      </c>
      <c r="M137">
        <f t="shared" si="11"/>
        <v>0</v>
      </c>
    </row>
    <row r="138" spans="12:13" x14ac:dyDescent="0.4">
      <c r="L138">
        <f t="shared" si="10"/>
        <v>0</v>
      </c>
      <c r="M138">
        <f t="shared" si="11"/>
        <v>0</v>
      </c>
    </row>
    <row r="139" spans="12:13" x14ac:dyDescent="0.4">
      <c r="L139">
        <f t="shared" si="10"/>
        <v>0</v>
      </c>
      <c r="M139">
        <f t="shared" si="11"/>
        <v>0</v>
      </c>
    </row>
    <row r="140" spans="12:13" x14ac:dyDescent="0.4">
      <c r="L140">
        <f t="shared" si="10"/>
        <v>0</v>
      </c>
      <c r="M140">
        <f t="shared" si="11"/>
        <v>0</v>
      </c>
    </row>
    <row r="141" spans="12:13" x14ac:dyDescent="0.4">
      <c r="L141">
        <f t="shared" si="10"/>
        <v>0</v>
      </c>
      <c r="M141">
        <f t="shared" si="11"/>
        <v>0</v>
      </c>
    </row>
    <row r="142" spans="12:13" x14ac:dyDescent="0.4">
      <c r="L142">
        <f t="shared" si="10"/>
        <v>0</v>
      </c>
      <c r="M142">
        <f t="shared" si="11"/>
        <v>0</v>
      </c>
    </row>
    <row r="143" spans="12:13" x14ac:dyDescent="0.4">
      <c r="L143">
        <f t="shared" si="10"/>
        <v>0</v>
      </c>
      <c r="M143">
        <f t="shared" si="11"/>
        <v>0</v>
      </c>
    </row>
    <row r="144" spans="12:13" x14ac:dyDescent="0.4">
      <c r="L144">
        <f t="shared" si="10"/>
        <v>0</v>
      </c>
      <c r="M144">
        <f t="shared" si="11"/>
        <v>0</v>
      </c>
    </row>
    <row r="145" spans="6:13" x14ac:dyDescent="0.4">
      <c r="L145">
        <f t="shared" si="10"/>
        <v>0</v>
      </c>
      <c r="M145">
        <f t="shared" si="11"/>
        <v>0</v>
      </c>
    </row>
    <row r="151" spans="6:13" x14ac:dyDescent="0.4">
      <c r="F151" s="30"/>
    </row>
    <row r="152" spans="6:13" x14ac:dyDescent="0.4">
      <c r="F152" s="30"/>
    </row>
    <row r="153" spans="6:13" x14ac:dyDescent="0.4">
      <c r="F153" s="30"/>
    </row>
    <row r="154" spans="6:13" x14ac:dyDescent="0.4">
      <c r="F154" s="30"/>
    </row>
    <row r="155" spans="6:13" x14ac:dyDescent="0.4">
      <c r="F155" s="30"/>
    </row>
    <row r="156" spans="6:13" x14ac:dyDescent="0.4">
      <c r="F156" s="30"/>
    </row>
  </sheetData>
  <sheetProtection insertHyperlinks="0" selectLockedCells="1"/>
  <sortState xmlns:xlrd2="http://schemas.microsoft.com/office/spreadsheetml/2017/richdata2" ref="B31:I108">
    <sortCondition ref="B31:B108"/>
  </sortState>
  <mergeCells count="14">
    <mergeCell ref="C2:G4"/>
    <mergeCell ref="H27:I27"/>
    <mergeCell ref="H8:I8"/>
    <mergeCell ref="H9:I9"/>
    <mergeCell ref="H10:I10"/>
    <mergeCell ref="H11:I11"/>
    <mergeCell ref="H12:I12"/>
    <mergeCell ref="H14:I14"/>
    <mergeCell ref="H15:I15"/>
    <mergeCell ref="H16:I16"/>
    <mergeCell ref="H17:I17"/>
    <mergeCell ref="H18:I18"/>
    <mergeCell ref="H19:I19"/>
    <mergeCell ref="H20:I20"/>
  </mergeCells>
  <phoneticPr fontId="12" type="noConversion"/>
  <conditionalFormatting sqref="H22:H23">
    <cfRule type="cellIs" dxfId="4" priority="4" operator="greaterThan">
      <formula>3000</formula>
    </cfRule>
  </conditionalFormatting>
  <conditionalFormatting sqref="H24">
    <cfRule type="cellIs" dxfId="3" priority="3" operator="greaterThan">
      <formula>1000</formula>
    </cfRule>
  </conditionalFormatting>
  <conditionalFormatting sqref="H25">
    <cfRule type="cellIs" dxfId="2" priority="5" operator="greaterThan">
      <formula>4000</formula>
    </cfRule>
  </conditionalFormatting>
  <conditionalFormatting sqref="H27">
    <cfRule type="containsText" dxfId="1" priority="1" operator="containsText" text="*">
      <formula>NOT(ISERROR(SEARCH("*",H27)))</formula>
    </cfRule>
    <cfRule type="containsText" dxfId="0" priority="2" operator="containsText" text="%">
      <formula>NOT(ISERROR(SEARCH("%",H27)))</formula>
    </cfRule>
  </conditionalFormatting>
  <hyperlinks>
    <hyperlink ref="D5" r:id="rId1" xr:uid="{23047D50-1FCA-4C9F-801E-F4F3486B3673}"/>
    <hyperlink ref="K72" r:id="rId2" xr:uid="{0553802A-F2F3-4278-8C60-A8F788C51D7D}"/>
    <hyperlink ref="K73" r:id="rId3" xr:uid="{42F76C8F-D679-4CDF-9047-6C340875E43E}"/>
    <hyperlink ref="K71" r:id="rId4" xr:uid="{6FEF9EE9-863E-4679-AFEA-93F78A55925D}"/>
    <hyperlink ref="K43" r:id="rId5" display="https://nfpafoundation.org/wp-content/uploads/2023/08/" xr:uid="{2B6A2717-DD2E-4D7D-A312-DA7146E9F244}"/>
    <hyperlink ref="K44" r:id="rId6" display="https://nfpafoundation.org/wp-content/uploads/2023/08/" xr:uid="{978890ED-4474-4D87-A7AB-E4C26DC6A783}"/>
    <hyperlink ref="K53" r:id="rId7" display="https://nfpafoundation.org/wp-content/uploads/2023/08/" xr:uid="{A0ECD30D-3A4D-467B-BD49-93C88E81314C}"/>
    <hyperlink ref="K66" r:id="rId8" xr:uid="{65E9B0BE-94BC-4FF4-A4A7-A6778105E74B}"/>
    <hyperlink ref="K67" r:id="rId9" xr:uid="{BA28B2C2-2BCC-4122-AFEE-0708AA7C8AAA}"/>
    <hyperlink ref="K70" r:id="rId10" xr:uid="{DCA54B2E-C0CC-4AA2-90CF-CE20E4AF6B18}"/>
    <hyperlink ref="K74" r:id="rId11" xr:uid="{70DE2648-868A-4C8C-BDE0-16CB2E99B4A1}"/>
    <hyperlink ref="K76" r:id="rId12" xr:uid="{0C03489F-3A10-4A66-A297-A2755569C866}"/>
    <hyperlink ref="K77" r:id="rId13" xr:uid="{E0101956-7C40-4BF3-B013-A51A1647EAD0}"/>
    <hyperlink ref="K79" r:id="rId14" xr:uid="{3BC89018-C2B3-4CA6-A5F6-AEE49D0F0500}"/>
    <hyperlink ref="K80" r:id="rId15" xr:uid="{874DCA10-A597-4E35-A7B3-3E2ECB1AE295}"/>
    <hyperlink ref="K82" r:id="rId16" xr:uid="{1F9B3007-CDDE-41FB-9EA1-7B1A9CD08B88}"/>
    <hyperlink ref="K83" r:id="rId17" xr:uid="{5A261957-62B9-45D7-AEBC-5FB17FC866F9}"/>
    <hyperlink ref="K86" r:id="rId18" xr:uid="{483B4B43-0BE0-41A3-9EF4-360000DFCFC8}"/>
    <hyperlink ref="K85" r:id="rId19" xr:uid="{369D584E-2B60-4AFE-AA4C-C406E4ED91FC}"/>
    <hyperlink ref="K89" r:id="rId20" xr:uid="{8916D3E0-1A8B-4CFD-9D03-E1AD5E2FADC6}"/>
    <hyperlink ref="K88" r:id="rId21" xr:uid="{5282BF5B-45D5-46EF-8C69-D4AD16BA1F51}"/>
    <hyperlink ref="K42" r:id="rId22" xr:uid="{6687B82B-7629-4539-B356-97A52E9B5D78}"/>
    <hyperlink ref="K45" r:id="rId23" xr:uid="{ECCCF391-9D75-4B03-A09C-AA1612EC6B2A}"/>
    <hyperlink ref="K47" r:id="rId24" xr:uid="{57ECCA02-E043-40EB-9ED0-7C5941C6F860}"/>
    <hyperlink ref="K46" r:id="rId25" xr:uid="{5BC41EC2-994D-4B6B-835E-BD3F97A0BA1D}"/>
    <hyperlink ref="J44" r:id="rId26" display="https://43838033.fs1.hubspotusercontent-na1.net/hubfs/43838033/FPVC Documents/Docs for Open Water/SunSource Component links/CP10-2.pdf" xr:uid="{28BE1321-B46C-433E-87BF-EEAADF2BF815}"/>
    <hyperlink ref="J41" r:id="rId27" xr:uid="{40F6EF8D-D1C7-462A-B486-8352E68FBD91}"/>
    <hyperlink ref="J43" r:id="rId28" xr:uid="{98D062CE-AFB1-46F8-98AD-B7C1C1648945}"/>
    <hyperlink ref="J45" r:id="rId29" xr:uid="{CA319F76-2FAA-4E38-98D0-AFB0F94C4E47}"/>
    <hyperlink ref="J46" r:id="rId30" xr:uid="{A1162721-DDF7-4D0E-A827-5472B477A0AB}"/>
    <hyperlink ref="J47" r:id="rId31" xr:uid="{AAF1FE42-C900-497A-8EED-28D3D047151B}"/>
    <hyperlink ref="J66" r:id="rId32" xr:uid="{70961AB2-4F4B-44F1-8BAD-F59C4D6C99D6}"/>
    <hyperlink ref="J67" r:id="rId33" xr:uid="{DD0EC4F0-9DC5-4C20-8B56-47289D12B376}"/>
    <hyperlink ref="J42" r:id="rId34" xr:uid="{1525F152-41B3-4A14-B204-D677D9DE8EC5}"/>
    <hyperlink ref="J53" r:id="rId35" xr:uid="{9644F57B-2521-4102-AF74-F5EEF257A9BB}"/>
  </hyperlinks>
  <pageMargins left="0.25" right="0.25" top="0.75" bottom="0.75" header="0.3" footer="0.3"/>
  <pageSetup scale="67" fitToHeight="0" orientation="landscape" r:id="rId36"/>
  <drawing r:id="rId37"/>
  <legacyDrawing r:id="rId3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1085c76-093c-4d89-9d92-a0788e39393e" xsi:nil="true"/>
    <lcf76f155ced4ddcb4097134ff3c332f xmlns="89fb7b1c-aaad-4e7f-8ec6-1767741aaa3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B16913F85A2F42A062799BCD66DF0E" ma:contentTypeVersion="18" ma:contentTypeDescription="Create a new document." ma:contentTypeScope="" ma:versionID="7a557aad7550ba10841bb1daef91f199">
  <xsd:schema xmlns:xsd="http://www.w3.org/2001/XMLSchema" xmlns:xs="http://www.w3.org/2001/XMLSchema" xmlns:p="http://schemas.microsoft.com/office/2006/metadata/properties" xmlns:ns2="89fb7b1c-aaad-4e7f-8ec6-1767741aaa3e" xmlns:ns3="47caa9a2-36a8-4491-a3dd-d500c46ea7ff" xmlns:ns4="31085c76-093c-4d89-9d92-a0788e39393e" targetNamespace="http://schemas.microsoft.com/office/2006/metadata/properties" ma:root="true" ma:fieldsID="c8ba70b06b12d73a338bcb8fbf31d88d" ns2:_="" ns3:_="" ns4:_="">
    <xsd:import namespace="89fb7b1c-aaad-4e7f-8ec6-1767741aaa3e"/>
    <xsd:import namespace="47caa9a2-36a8-4491-a3dd-d500c46ea7ff"/>
    <xsd:import namespace="31085c76-093c-4d89-9d92-a0788e3939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Location" minOccurs="0"/>
                <xsd:element ref="ns2:MediaServiceAutoTags"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fb7b1c-aaad-4e7f-8ec6-1767741aaa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1bb77d-8c7a-4546-8781-0ed649e7b1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caa9a2-36a8-4491-a3dd-d500c46ea7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85c76-093c-4d89-9d92-a0788e39393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07be391-9cc5-4303-a273-dce2db29e5ce}" ma:internalName="TaxCatchAll" ma:showField="CatchAllData" ma:web="31085c76-093c-4d89-9d92-a0788e3939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4A1FB6-43E1-43B2-B2EC-C5FD96025E4D}">
  <ds:schemaRefs>
    <ds:schemaRef ds:uri="http://purl.org/dc/elements/1.1/"/>
    <ds:schemaRef ds:uri="http://www.w3.org/XML/1998/namespace"/>
    <ds:schemaRef ds:uri="http://schemas.microsoft.com/office/2006/documentManagement/types"/>
    <ds:schemaRef ds:uri="47caa9a2-36a8-4491-a3dd-d500c46ea7ff"/>
    <ds:schemaRef ds:uri="http://purl.org/dc/dcmitype/"/>
    <ds:schemaRef ds:uri="http://schemas.microsoft.com/office/infopath/2007/PartnerControls"/>
    <ds:schemaRef ds:uri="http://purl.org/dc/terms/"/>
    <ds:schemaRef ds:uri="89fb7b1c-aaad-4e7f-8ec6-1767741aaa3e"/>
    <ds:schemaRef ds:uri="http://schemas.openxmlformats.org/package/2006/metadata/core-properties"/>
    <ds:schemaRef ds:uri="31085c76-093c-4d89-9d92-a0788e39393e"/>
    <ds:schemaRef ds:uri="http://schemas.microsoft.com/office/2006/metadata/properties"/>
  </ds:schemaRefs>
</ds:datastoreItem>
</file>

<file path=customXml/itemProps2.xml><?xml version="1.0" encoding="utf-8"?>
<ds:datastoreItem xmlns:ds="http://schemas.openxmlformats.org/officeDocument/2006/customXml" ds:itemID="{5B155968-85EE-4129-AADB-9A7BD7EEE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fb7b1c-aaad-4e7f-8ec6-1767741aaa3e"/>
    <ds:schemaRef ds:uri="47caa9a2-36a8-4491-a3dd-d500c46ea7ff"/>
    <ds:schemaRef ds:uri="31085c76-093c-4d89-9d92-a0788e3939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8A0950-D083-4FBB-B0AF-19EBCAE33E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Form</vt:lpstr>
      <vt:lpstr>'Order Form'!Print_Titles</vt:lpstr>
    </vt:vector>
  </TitlesOfParts>
  <Company>SunSource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McCarthy</dc:creator>
  <cp:lastModifiedBy>Mary Pluta</cp:lastModifiedBy>
  <cp:lastPrinted>2023-09-25T19:17:42Z</cp:lastPrinted>
  <dcterms:created xsi:type="dcterms:W3CDTF">2007-04-12T14:57:38Z</dcterms:created>
  <dcterms:modified xsi:type="dcterms:W3CDTF">2025-02-07T19:47:12Z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0x01010061B16913F85A2F42A062799BCD66DF0E</vt:lpwstr>
  </property>
  <property fmtid="{D5CDD505-2E9C-101B-9397-08002B2CF9AE}" pid="3" name="MediaServiceImageTags">
    <vt:lpwstr/>
  </property>
</Properties>
</file>